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<sst xmlns="http://schemas.openxmlformats.org/spreadsheetml/2006/main" count="302" uniqueCount="22">
  <si>
    <t>Date</t>
  </si>
  <si>
    <t>Day</t>
  </si>
  <si>
    <t>7 Day Total</t>
  </si>
  <si>
    <t>Total</t>
  </si>
  <si>
    <t>To Search the Starry Sea 1.0</t>
  </si>
  <si>
    <t>Synopses and Revision Notes</t>
  </si>
  <si>
    <t>Bringing Stella Home 2.0</t>
  </si>
  <si>
    <t>Genesis Earth 4.0</t>
  </si>
  <si>
    <t>Genesis Earth 3.0</t>
  </si>
  <si>
    <t>Hero in Exile 1.1</t>
  </si>
  <si>
    <t>Bringing Stella Home 1.1</t>
  </si>
  <si>
    <t>The Last Mormon</t>
  </si>
  <si>
    <t>From the Ice Incarnate</t>
  </si>
  <si>
    <t>Ashes of the Starry Sea 2.2</t>
  </si>
  <si>
    <t>Memoirs of a Snowflake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</si>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</sst>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\-YY"/>
  </numFmts>
  <fonts count="5">
    <font>
      <sz val="10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 Search the Starry Sea 1.0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Sheet1!$F$224:$F$336</c:f>
              <c:numCache/>
            </c:numRef>
          </c:val>
          <c:smooth val="0"/>
        </c:ser>
        <c:marker val="1"/>
        <c:axId val="52298369"/>
        <c:axId val="923274"/>
      </c:line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98369"/>
        <c:crossesAt val="1"/>
        <c:crossBetween val="between"/>
        <c:dispUnits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First Quarter Word Counts,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9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Sheet1!$D$223:$D$312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Lbls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Sheet1!$E$223:$E$312</c:f>
              <c:numCache/>
            </c:numRef>
          </c:val>
          <c:smooth val="0"/>
        </c:ser>
        <c:marker val="1"/>
        <c:axId val="8309467"/>
        <c:axId val="7676340"/>
      </c:lineChart>
      <c:catAx>
        <c:axId val="8309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09467"/>
        <c:crossesAt val="1"/>
        <c:crossBetween val="between"/>
        <c:dispUnits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240</xdr:row>
      <xdr:rowOff>133350</xdr:rowOff>
    </xdr:from>
    <xdr:to>
      <xdr:col>13</xdr:col>
      <xdr:colOff>952500</xdr:colOff>
      <xdr:row>267</xdr:row>
      <xdr:rowOff>0</xdr:rowOff>
    </xdr:to>
    <xdr:graphicFrame>
      <xdr:nvGraphicFramePr>
        <xdr:cNvPr id="1" name="Chart 1"/>
        <xdr:cNvGraphicFramePr/>
      </xdr:nvGraphicFramePr>
      <xdr:xfrm>
        <a:off x="5762625" y="38995350"/>
        <a:ext cx="114871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268</xdr:row>
      <xdr:rowOff>38100</xdr:rowOff>
    </xdr:from>
    <xdr:to>
      <xdr:col>13</xdr:col>
      <xdr:colOff>952500</xdr:colOff>
      <xdr:row>310</xdr:row>
      <xdr:rowOff>66675</xdr:rowOff>
    </xdr:to>
    <xdr:graphicFrame>
      <xdr:nvGraphicFramePr>
        <xdr:cNvPr id="2" name="Chart 2"/>
        <xdr:cNvGraphicFramePr/>
      </xdr:nvGraphicFramePr>
      <xdr:xfrm>
        <a:off x="5753100" y="43434000"/>
        <a:ext cx="11496675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tabSelected="1" workbookViewId="0" topLeftCell="G1">
      <pane ySplit="510" topLeftCell="A282" activePane="bottomLeft" state="split"/>
      <selection pane="topLeft" activeCell="G1" sqref="G1"/>
      <selection pane="bottomLeft" activeCell="K300" sqref="K300"/>
    </sheetView>
  </sheetViews>
  <sheetFormatPr defaultColWidth="12.57421875" defaultRowHeight="12.75"/>
  <cols>
    <col min="1" max="1" width="5.00390625" style="1" customWidth="1"/>
    <col min="2" max="2" width="10.28125" style="1" customWidth="1"/>
    <col min="3" max="3" width="11.57421875" style="1" customWidth="1"/>
    <col min="4" max="4" width="14.8515625" style="1" customWidth="1"/>
    <col min="5" max="5" width="14.421875" style="1" customWidth="1"/>
    <col min="6" max="6" width="27.57421875" style="1" customWidth="1"/>
    <col min="7" max="7" width="29.00390625" style="1" customWidth="1"/>
    <col min="8" max="8" width="17.421875" style="1" customWidth="1"/>
    <col min="9" max="9" width="24.7109375" style="1" customWidth="1"/>
    <col min="10" max="10" width="21.7109375" style="1" customWidth="1"/>
    <col min="11" max="11" width="22.8515625" style="1" customWidth="1"/>
    <col min="12" max="12" width="19.00390625" style="1" customWidth="1"/>
    <col min="13" max="13" width="26.00390625" style="1" customWidth="1"/>
    <col min="14" max="14" width="22.8515625" style="1" customWidth="1"/>
    <col min="15" max="16" width="28.421875" style="1" customWidth="1"/>
    <col min="17" max="17" width="23.57421875" style="1" customWidth="1"/>
    <col min="18" max="16384" width="11.57421875" style="1" customWidth="1"/>
  </cols>
  <sheetData>
    <row r="1" spans="1:17" s="2" customFormat="1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2:13" ht="12.75">
      <c r="B2" s="4">
        <v>39958</v>
      </c>
      <c r="C2" s="1" t="s">
        <v>15</v>
      </c>
      <c r="E2" s="1">
        <f aca="true" t="shared" si="0" ref="E2:E65">SUM(F2:IV2)</f>
        <v>3248</v>
      </c>
      <c r="M2" s="1">
        <v>3248</v>
      </c>
    </row>
    <row r="3" spans="2:13" ht="12.75">
      <c r="B3" s="4">
        <v>39959</v>
      </c>
      <c r="C3" s="1" t="s">
        <v>16</v>
      </c>
      <c r="E3" s="1">
        <f t="shared" si="0"/>
        <v>3224</v>
      </c>
      <c r="M3" s="1">
        <v>3224</v>
      </c>
    </row>
    <row r="4" spans="2:13" ht="12.75">
      <c r="B4" s="4">
        <v>39960</v>
      </c>
      <c r="C4" s="1" t="s">
        <v>17</v>
      </c>
      <c r="E4" s="1">
        <f t="shared" si="0"/>
        <v>3125</v>
      </c>
      <c r="M4" s="1">
        <v>3125</v>
      </c>
    </row>
    <row r="5" spans="2:13" ht="12.75">
      <c r="B5" s="4">
        <v>39961</v>
      </c>
      <c r="C5" s="1" t="s">
        <v>18</v>
      </c>
      <c r="E5" s="1">
        <f t="shared" si="0"/>
        <v>2968</v>
      </c>
      <c r="M5" s="1">
        <v>2968</v>
      </c>
    </row>
    <row r="6" spans="2:13" ht="12.75">
      <c r="B6" s="4">
        <v>39962</v>
      </c>
      <c r="C6" s="1" t="s">
        <v>19</v>
      </c>
      <c r="E6" s="1">
        <f t="shared" si="0"/>
        <v>5740</v>
      </c>
      <c r="L6" s="1">
        <v>3194</v>
      </c>
      <c r="M6" s="1">
        <v>2546</v>
      </c>
    </row>
    <row r="7" spans="2:13" ht="12.75">
      <c r="B7" s="4">
        <v>39963</v>
      </c>
      <c r="C7" s="1" t="s">
        <v>20</v>
      </c>
      <c r="E7" s="1">
        <f t="shared" si="0"/>
        <v>5161</v>
      </c>
      <c r="L7" s="1">
        <v>2198</v>
      </c>
      <c r="M7" s="1">
        <v>2963</v>
      </c>
    </row>
    <row r="8" spans="2:13" ht="12.75">
      <c r="B8" s="4">
        <v>39964</v>
      </c>
      <c r="C8" s="1" t="s">
        <v>21</v>
      </c>
      <c r="D8" s="1">
        <f>SUM(E2:E8)</f>
        <v>23466</v>
      </c>
      <c r="E8" s="1">
        <f t="shared" si="0"/>
        <v>0</v>
      </c>
      <c r="L8" s="1">
        <v>0</v>
      </c>
      <c r="M8" s="1">
        <v>0</v>
      </c>
    </row>
    <row r="9" spans="2:13" ht="12.75">
      <c r="B9" s="4">
        <v>39965</v>
      </c>
      <c r="C9" s="1" t="s">
        <v>15</v>
      </c>
      <c r="D9" s="1">
        <f>SUM(E3:E9)</f>
        <v>26603</v>
      </c>
      <c r="E9" s="1">
        <f t="shared" si="0"/>
        <v>6385</v>
      </c>
      <c r="L9" s="1">
        <v>2955</v>
      </c>
      <c r="M9" s="1">
        <v>3430</v>
      </c>
    </row>
    <row r="10" spans="2:13" ht="12.75">
      <c r="B10" s="4">
        <v>39966</v>
      </c>
      <c r="C10" s="1" t="s">
        <v>16</v>
      </c>
      <c r="D10" s="1">
        <f aca="true" t="shared" si="1" ref="D10:D73">SUM(E4:E10)</f>
        <v>24952</v>
      </c>
      <c r="E10" s="1">
        <f t="shared" si="0"/>
        <v>1573</v>
      </c>
      <c r="L10" s="1">
        <v>0</v>
      </c>
      <c r="M10" s="1">
        <v>1573</v>
      </c>
    </row>
    <row r="11" spans="2:14" ht="12.75">
      <c r="B11" s="4">
        <v>39967</v>
      </c>
      <c r="C11" s="1" t="s">
        <v>17</v>
      </c>
      <c r="D11" s="1">
        <f t="shared" si="1"/>
        <v>26303</v>
      </c>
      <c r="E11" s="1">
        <f t="shared" si="0"/>
        <v>4476</v>
      </c>
      <c r="L11" s="1">
        <v>0</v>
      </c>
      <c r="M11" s="1">
        <v>3619</v>
      </c>
      <c r="N11" s="1">
        <v>857</v>
      </c>
    </row>
    <row r="12" spans="2:14" ht="12.75">
      <c r="B12" s="4">
        <v>39968</v>
      </c>
      <c r="C12" s="1" t="s">
        <v>18</v>
      </c>
      <c r="D12" s="1">
        <f t="shared" si="1"/>
        <v>28807</v>
      </c>
      <c r="E12" s="1">
        <f t="shared" si="0"/>
        <v>5472</v>
      </c>
      <c r="L12" s="1">
        <v>2918</v>
      </c>
      <c r="M12" s="1">
        <v>878</v>
      </c>
      <c r="N12" s="1">
        <v>1676</v>
      </c>
    </row>
    <row r="13" spans="2:13" ht="12.75">
      <c r="B13" s="4">
        <v>39969</v>
      </c>
      <c r="C13" s="1" t="s">
        <v>19</v>
      </c>
      <c r="D13" s="1">
        <f t="shared" si="1"/>
        <v>27400</v>
      </c>
      <c r="E13" s="1">
        <f t="shared" si="0"/>
        <v>4333</v>
      </c>
      <c r="L13" s="1">
        <v>576</v>
      </c>
      <c r="M13" s="1">
        <v>3757</v>
      </c>
    </row>
    <row r="14" spans="2:13" ht="12.75">
      <c r="B14" s="4">
        <v>39970</v>
      </c>
      <c r="C14" s="1" t="s">
        <v>20</v>
      </c>
      <c r="D14" s="1">
        <f t="shared" si="1"/>
        <v>23833</v>
      </c>
      <c r="E14" s="1">
        <f t="shared" si="0"/>
        <v>1594</v>
      </c>
      <c r="M14" s="1">
        <v>1594</v>
      </c>
    </row>
    <row r="15" spans="2:13" ht="12.75">
      <c r="B15" s="4">
        <v>39971</v>
      </c>
      <c r="C15" s="1" t="s">
        <v>21</v>
      </c>
      <c r="D15" s="1">
        <f t="shared" si="1"/>
        <v>23833</v>
      </c>
      <c r="E15" s="1">
        <f t="shared" si="0"/>
        <v>0</v>
      </c>
      <c r="M15" s="1">
        <v>0</v>
      </c>
    </row>
    <row r="16" spans="2:13" ht="12.75">
      <c r="B16" s="4">
        <v>39972</v>
      </c>
      <c r="C16" s="1" t="s">
        <v>15</v>
      </c>
      <c r="D16" s="1">
        <f t="shared" si="1"/>
        <v>20391</v>
      </c>
      <c r="E16" s="1">
        <f t="shared" si="0"/>
        <v>2943</v>
      </c>
      <c r="M16" s="1">
        <v>2943</v>
      </c>
    </row>
    <row r="17" spans="2:13" ht="12.75">
      <c r="B17" s="4">
        <v>39973</v>
      </c>
      <c r="C17" s="1" t="s">
        <v>16</v>
      </c>
      <c r="D17" s="1">
        <f t="shared" si="1"/>
        <v>18818</v>
      </c>
      <c r="E17" s="1">
        <f t="shared" si="0"/>
        <v>0</v>
      </c>
      <c r="M17" s="1">
        <v>0</v>
      </c>
    </row>
    <row r="18" spans="2:13" ht="12.75">
      <c r="B18" s="4">
        <v>39974</v>
      </c>
      <c r="C18" s="1" t="s">
        <v>17</v>
      </c>
      <c r="D18" s="1">
        <f t="shared" si="1"/>
        <v>19040</v>
      </c>
      <c r="E18" s="1">
        <f t="shared" si="0"/>
        <v>4698</v>
      </c>
      <c r="M18" s="1">
        <v>4698</v>
      </c>
    </row>
    <row r="19" spans="2:16" ht="12.75">
      <c r="B19" s="4">
        <v>39975</v>
      </c>
      <c r="C19" s="1" t="s">
        <v>18</v>
      </c>
      <c r="D19" s="1">
        <f t="shared" si="1"/>
        <v>14465</v>
      </c>
      <c r="E19" s="1">
        <f t="shared" si="0"/>
        <v>897</v>
      </c>
      <c r="P19" s="1">
        <v>897</v>
      </c>
    </row>
    <row r="20" spans="2:16" ht="12.75">
      <c r="B20" s="4">
        <v>39976</v>
      </c>
      <c r="C20" s="1" t="s">
        <v>19</v>
      </c>
      <c r="D20" s="1">
        <f t="shared" si="1"/>
        <v>12725</v>
      </c>
      <c r="E20" s="1">
        <f t="shared" si="0"/>
        <v>2593</v>
      </c>
      <c r="P20" s="1">
        <v>2593</v>
      </c>
    </row>
    <row r="21" spans="2:16" ht="12.75">
      <c r="B21" s="4">
        <v>39977</v>
      </c>
      <c r="C21" s="1" t="s">
        <v>20</v>
      </c>
      <c r="D21" s="1">
        <f t="shared" si="1"/>
        <v>14420</v>
      </c>
      <c r="E21" s="1">
        <f t="shared" si="0"/>
        <v>3289</v>
      </c>
      <c r="P21" s="1">
        <v>3289</v>
      </c>
    </row>
    <row r="22" spans="2:16" ht="12.75">
      <c r="B22" s="4">
        <v>39978</v>
      </c>
      <c r="C22" s="1" t="s">
        <v>21</v>
      </c>
      <c r="D22" s="1">
        <f t="shared" si="1"/>
        <v>14420</v>
      </c>
      <c r="E22" s="1">
        <f t="shared" si="0"/>
        <v>0</v>
      </c>
      <c r="P22" s="1">
        <v>0</v>
      </c>
    </row>
    <row r="23" spans="2:16" ht="12.75">
      <c r="B23" s="4">
        <v>39979</v>
      </c>
      <c r="C23" s="1" t="s">
        <v>15</v>
      </c>
      <c r="D23" s="1">
        <f t="shared" si="1"/>
        <v>15089</v>
      </c>
      <c r="E23" s="1">
        <f t="shared" si="0"/>
        <v>3612</v>
      </c>
      <c r="P23" s="1">
        <v>3612</v>
      </c>
    </row>
    <row r="24" spans="2:16" ht="12.75">
      <c r="B24" s="4">
        <v>39980</v>
      </c>
      <c r="C24" s="1" t="s">
        <v>16</v>
      </c>
      <c r="D24" s="1">
        <f t="shared" si="1"/>
        <v>16911</v>
      </c>
      <c r="E24" s="1">
        <f t="shared" si="0"/>
        <v>1822</v>
      </c>
      <c r="P24" s="1">
        <v>1822</v>
      </c>
    </row>
    <row r="25" spans="2:16" ht="12.75">
      <c r="B25" s="4">
        <v>39981</v>
      </c>
      <c r="C25" s="1" t="s">
        <v>17</v>
      </c>
      <c r="D25" s="1">
        <f t="shared" si="1"/>
        <v>17095</v>
      </c>
      <c r="E25" s="1">
        <f t="shared" si="0"/>
        <v>4882</v>
      </c>
      <c r="P25" s="1">
        <v>4882</v>
      </c>
    </row>
    <row r="26" spans="2:16" ht="12.75">
      <c r="B26" s="4">
        <v>39982</v>
      </c>
      <c r="C26" s="1" t="s">
        <v>18</v>
      </c>
      <c r="D26" s="1">
        <f t="shared" si="1"/>
        <v>16518</v>
      </c>
      <c r="E26" s="1">
        <f t="shared" si="0"/>
        <v>320</v>
      </c>
      <c r="P26" s="1">
        <v>320</v>
      </c>
    </row>
    <row r="27" spans="2:16" ht="12.75">
      <c r="B27" s="4">
        <v>39983</v>
      </c>
      <c r="C27" s="1" t="s">
        <v>19</v>
      </c>
      <c r="D27" s="1">
        <f t="shared" si="1"/>
        <v>16737</v>
      </c>
      <c r="E27" s="1">
        <f t="shared" si="0"/>
        <v>2812</v>
      </c>
      <c r="P27" s="1">
        <v>2812</v>
      </c>
    </row>
    <row r="28" spans="2:16" ht="12.75">
      <c r="B28" s="4">
        <v>39984</v>
      </c>
      <c r="C28" s="1" t="s">
        <v>20</v>
      </c>
      <c r="D28" s="1">
        <f t="shared" si="1"/>
        <v>14364</v>
      </c>
      <c r="E28" s="1">
        <f t="shared" si="0"/>
        <v>916</v>
      </c>
      <c r="P28" s="1">
        <v>916</v>
      </c>
    </row>
    <row r="29" spans="2:16" ht="12.75">
      <c r="B29" s="4">
        <v>39985</v>
      </c>
      <c r="C29" s="1" t="s">
        <v>21</v>
      </c>
      <c r="D29" s="1">
        <f t="shared" si="1"/>
        <v>14517</v>
      </c>
      <c r="E29" s="1">
        <f t="shared" si="0"/>
        <v>153</v>
      </c>
      <c r="P29" s="1">
        <v>153</v>
      </c>
    </row>
    <row r="30" spans="2:16" ht="12.75">
      <c r="B30" s="4">
        <v>39986</v>
      </c>
      <c r="C30" s="1" t="s">
        <v>15</v>
      </c>
      <c r="D30" s="1">
        <f t="shared" si="1"/>
        <v>15327</v>
      </c>
      <c r="E30" s="1">
        <f t="shared" si="0"/>
        <v>4422</v>
      </c>
      <c r="P30" s="1">
        <v>4422</v>
      </c>
    </row>
    <row r="31" spans="2:16" ht="12.75">
      <c r="B31" s="4">
        <v>39987</v>
      </c>
      <c r="C31" s="1" t="s">
        <v>16</v>
      </c>
      <c r="D31" s="1">
        <f t="shared" si="1"/>
        <v>17583</v>
      </c>
      <c r="E31" s="1">
        <f t="shared" si="0"/>
        <v>4078</v>
      </c>
      <c r="O31" s="1">
        <v>368</v>
      </c>
      <c r="P31" s="1">
        <v>3710</v>
      </c>
    </row>
    <row r="32" spans="2:16" ht="12.75">
      <c r="B32" s="4">
        <v>39988</v>
      </c>
      <c r="C32" s="1" t="s">
        <v>17</v>
      </c>
      <c r="D32" s="1">
        <f t="shared" si="1"/>
        <v>16099</v>
      </c>
      <c r="E32" s="1">
        <f t="shared" si="0"/>
        <v>3398</v>
      </c>
      <c r="O32" s="1">
        <v>586</v>
      </c>
      <c r="P32" s="1">
        <v>2812</v>
      </c>
    </row>
    <row r="33" spans="2:16" ht="12.75">
      <c r="B33" s="4">
        <v>39989</v>
      </c>
      <c r="C33" s="1" t="s">
        <v>18</v>
      </c>
      <c r="D33" s="1">
        <f t="shared" si="1"/>
        <v>19356</v>
      </c>
      <c r="E33" s="1">
        <f t="shared" si="0"/>
        <v>3577</v>
      </c>
      <c r="P33" s="1">
        <v>3577</v>
      </c>
    </row>
    <row r="34" spans="2:16" ht="12.75">
      <c r="B34" s="4">
        <v>39990</v>
      </c>
      <c r="C34" s="1" t="s">
        <v>19</v>
      </c>
      <c r="D34" s="1">
        <f t="shared" si="1"/>
        <v>20828</v>
      </c>
      <c r="E34" s="1">
        <f t="shared" si="0"/>
        <v>4284</v>
      </c>
      <c r="P34" s="1">
        <v>4284</v>
      </c>
    </row>
    <row r="35" spans="2:16" ht="12.75">
      <c r="B35" s="4">
        <v>39991</v>
      </c>
      <c r="C35" s="1" t="s">
        <v>20</v>
      </c>
      <c r="D35" s="1">
        <f t="shared" si="1"/>
        <v>20571</v>
      </c>
      <c r="E35" s="1">
        <f t="shared" si="0"/>
        <v>659</v>
      </c>
      <c r="P35" s="1">
        <v>659</v>
      </c>
    </row>
    <row r="36" spans="2:16" ht="12.75">
      <c r="B36" s="4">
        <v>39992</v>
      </c>
      <c r="C36" s="1" t="s">
        <v>21</v>
      </c>
      <c r="D36" s="1">
        <f t="shared" si="1"/>
        <v>20418</v>
      </c>
      <c r="E36" s="1">
        <f t="shared" si="0"/>
        <v>0</v>
      </c>
      <c r="P36" s="1">
        <v>0</v>
      </c>
    </row>
    <row r="37" spans="2:16" ht="12.75">
      <c r="B37" s="4">
        <v>39993</v>
      </c>
      <c r="C37" s="1" t="s">
        <v>15</v>
      </c>
      <c r="D37" s="1">
        <f t="shared" si="1"/>
        <v>20140</v>
      </c>
      <c r="E37" s="1">
        <f t="shared" si="0"/>
        <v>4144</v>
      </c>
      <c r="P37" s="1">
        <v>4144</v>
      </c>
    </row>
    <row r="38" spans="2:16" ht="12.75">
      <c r="B38" s="4">
        <v>39994</v>
      </c>
      <c r="C38" s="1" t="s">
        <v>16</v>
      </c>
      <c r="D38" s="1">
        <f t="shared" si="1"/>
        <v>19778</v>
      </c>
      <c r="E38" s="1">
        <f t="shared" si="0"/>
        <v>3716</v>
      </c>
      <c r="P38" s="1">
        <v>3716</v>
      </c>
    </row>
    <row r="39" spans="2:16" ht="12.75">
      <c r="B39" s="4">
        <v>39995</v>
      </c>
      <c r="C39" s="1" t="s">
        <v>17</v>
      </c>
      <c r="D39" s="1">
        <f t="shared" si="1"/>
        <v>20115</v>
      </c>
      <c r="E39" s="1">
        <f t="shared" si="0"/>
        <v>3735</v>
      </c>
      <c r="P39" s="1">
        <v>3735</v>
      </c>
    </row>
    <row r="40" spans="2:16" ht="12.75">
      <c r="B40" s="4">
        <v>39996</v>
      </c>
      <c r="C40" s="1" t="s">
        <v>18</v>
      </c>
      <c r="D40" s="1">
        <f t="shared" si="1"/>
        <v>19840</v>
      </c>
      <c r="E40" s="1">
        <f t="shared" si="0"/>
        <v>3302</v>
      </c>
      <c r="P40" s="1">
        <v>3302</v>
      </c>
    </row>
    <row r="41" spans="2:16" ht="12.75">
      <c r="B41" s="4">
        <v>39997</v>
      </c>
      <c r="C41" s="1" t="s">
        <v>19</v>
      </c>
      <c r="D41" s="1">
        <f t="shared" si="1"/>
        <v>16699</v>
      </c>
      <c r="E41" s="1">
        <f t="shared" si="0"/>
        <v>1143</v>
      </c>
      <c r="P41" s="1">
        <v>1143</v>
      </c>
    </row>
    <row r="42" spans="2:16" ht="12.75">
      <c r="B42" s="4">
        <v>39998</v>
      </c>
      <c r="C42" s="1" t="s">
        <v>20</v>
      </c>
      <c r="D42" s="1">
        <f t="shared" si="1"/>
        <v>16290</v>
      </c>
      <c r="E42" s="1">
        <f t="shared" si="0"/>
        <v>250</v>
      </c>
      <c r="P42" s="1">
        <v>250</v>
      </c>
    </row>
    <row r="43" spans="2:16" ht="12.75">
      <c r="B43" s="4">
        <v>39999</v>
      </c>
      <c r="C43" s="1" t="s">
        <v>21</v>
      </c>
      <c r="D43" s="1">
        <f t="shared" si="1"/>
        <v>16290</v>
      </c>
      <c r="E43" s="1">
        <f t="shared" si="0"/>
        <v>0</v>
      </c>
      <c r="P43" s="1">
        <v>0</v>
      </c>
    </row>
    <row r="44" spans="2:16" ht="12.75">
      <c r="B44" s="4">
        <v>40000</v>
      </c>
      <c r="C44" s="1" t="s">
        <v>15</v>
      </c>
      <c r="D44" s="1">
        <f t="shared" si="1"/>
        <v>16212</v>
      </c>
      <c r="E44" s="1">
        <f t="shared" si="0"/>
        <v>4066</v>
      </c>
      <c r="G44" s="1">
        <v>2000</v>
      </c>
      <c r="P44" s="1">
        <v>2066</v>
      </c>
    </row>
    <row r="45" spans="2:16" ht="12.75">
      <c r="B45" s="4">
        <v>40001</v>
      </c>
      <c r="C45" s="1" t="s">
        <v>16</v>
      </c>
      <c r="D45" s="1">
        <f t="shared" si="1"/>
        <v>16334</v>
      </c>
      <c r="E45" s="1">
        <f t="shared" si="0"/>
        <v>3838</v>
      </c>
      <c r="G45" s="1">
        <v>2000</v>
      </c>
      <c r="P45" s="1">
        <v>1838</v>
      </c>
    </row>
    <row r="46" spans="2:16" ht="12.75">
      <c r="B46" s="4">
        <v>40002</v>
      </c>
      <c r="C46" s="1" t="s">
        <v>17</v>
      </c>
      <c r="D46" s="1">
        <f t="shared" si="1"/>
        <v>16389</v>
      </c>
      <c r="E46" s="1">
        <f t="shared" si="0"/>
        <v>3790</v>
      </c>
      <c r="K46" s="1">
        <v>1225</v>
      </c>
      <c r="P46" s="1">
        <v>2565</v>
      </c>
    </row>
    <row r="47" spans="2:16" ht="12.75">
      <c r="B47" s="4">
        <v>40003</v>
      </c>
      <c r="C47" s="1" t="s">
        <v>18</v>
      </c>
      <c r="D47" s="1">
        <f t="shared" si="1"/>
        <v>17619</v>
      </c>
      <c r="E47" s="1">
        <f t="shared" si="0"/>
        <v>4532</v>
      </c>
      <c r="K47" s="1">
        <v>2272</v>
      </c>
      <c r="P47" s="1">
        <v>2260</v>
      </c>
    </row>
    <row r="48" spans="2:16" ht="12.75">
      <c r="B48" s="4">
        <v>40004</v>
      </c>
      <c r="C48" s="1" t="s">
        <v>19</v>
      </c>
      <c r="D48" s="1">
        <f t="shared" si="1"/>
        <v>19738</v>
      </c>
      <c r="E48" s="1">
        <f t="shared" si="0"/>
        <v>3262</v>
      </c>
      <c r="K48" s="1">
        <v>2711</v>
      </c>
      <c r="P48" s="1">
        <v>551</v>
      </c>
    </row>
    <row r="49" spans="2:11" ht="12.75">
      <c r="B49" s="4">
        <v>40005</v>
      </c>
      <c r="C49" s="1" t="s">
        <v>20</v>
      </c>
      <c r="D49" s="1">
        <f t="shared" si="1"/>
        <v>23446</v>
      </c>
      <c r="E49" s="1">
        <f t="shared" si="0"/>
        <v>3958</v>
      </c>
      <c r="G49" s="1">
        <v>2886</v>
      </c>
      <c r="K49" s="1">
        <v>1072</v>
      </c>
    </row>
    <row r="50" spans="2:16" ht="12.75">
      <c r="B50" s="4">
        <v>40006</v>
      </c>
      <c r="C50" s="1" t="s">
        <v>21</v>
      </c>
      <c r="D50" s="1">
        <f t="shared" si="1"/>
        <v>23446</v>
      </c>
      <c r="E50" s="1">
        <f t="shared" si="0"/>
        <v>0</v>
      </c>
      <c r="K50" s="1">
        <v>0</v>
      </c>
      <c r="P50" s="1">
        <v>0</v>
      </c>
    </row>
    <row r="51" spans="2:16" ht="12.75">
      <c r="B51" s="4">
        <v>40007</v>
      </c>
      <c r="C51" s="1" t="s">
        <v>15</v>
      </c>
      <c r="D51" s="1">
        <f t="shared" si="1"/>
        <v>24350</v>
      </c>
      <c r="E51" s="1">
        <f t="shared" si="0"/>
        <v>4970</v>
      </c>
      <c r="K51" s="1">
        <f>1840+1639</f>
        <v>3479</v>
      </c>
      <c r="P51" s="1">
        <v>1491</v>
      </c>
    </row>
    <row r="52" spans="2:16" ht="12.75">
      <c r="B52" s="4">
        <v>40008</v>
      </c>
      <c r="C52" s="1" t="s">
        <v>16</v>
      </c>
      <c r="D52" s="1">
        <f t="shared" si="1"/>
        <v>23829</v>
      </c>
      <c r="E52" s="1">
        <f t="shared" si="0"/>
        <v>3317</v>
      </c>
      <c r="G52" s="1">
        <v>242</v>
      </c>
      <c r="I52" s="1">
        <v>1443</v>
      </c>
      <c r="K52" s="1">
        <v>1632</v>
      </c>
      <c r="P52" s="1">
        <v>0</v>
      </c>
    </row>
    <row r="53" spans="2:16" ht="12.75">
      <c r="B53" s="4">
        <v>40009</v>
      </c>
      <c r="C53" s="1" t="s">
        <v>17</v>
      </c>
      <c r="D53" s="1">
        <f t="shared" si="1"/>
        <v>23291</v>
      </c>
      <c r="E53" s="1">
        <f t="shared" si="0"/>
        <v>3252</v>
      </c>
      <c r="G53" s="1">
        <v>30</v>
      </c>
      <c r="I53" s="1">
        <v>1141</v>
      </c>
      <c r="K53" s="1">
        <v>2081</v>
      </c>
      <c r="P53" s="1">
        <v>0</v>
      </c>
    </row>
    <row r="54" spans="2:16" ht="12.75">
      <c r="B54" s="4">
        <v>40010</v>
      </c>
      <c r="C54" s="1" t="s">
        <v>18</v>
      </c>
      <c r="D54" s="1">
        <f t="shared" si="1"/>
        <v>22358</v>
      </c>
      <c r="E54" s="1">
        <f t="shared" si="0"/>
        <v>3599</v>
      </c>
      <c r="I54" s="1">
        <v>0</v>
      </c>
      <c r="K54" s="1">
        <v>3599</v>
      </c>
      <c r="P54" s="1">
        <v>0</v>
      </c>
    </row>
    <row r="55" spans="2:11" ht="12.75">
      <c r="B55" s="4">
        <v>40011</v>
      </c>
      <c r="C55" s="1" t="s">
        <v>19</v>
      </c>
      <c r="D55" s="1">
        <f t="shared" si="1"/>
        <v>21488</v>
      </c>
      <c r="E55" s="1">
        <f t="shared" si="0"/>
        <v>2392</v>
      </c>
      <c r="I55" s="1">
        <v>0</v>
      </c>
      <c r="K55" s="1">
        <f>1515+877</f>
        <v>2392</v>
      </c>
    </row>
    <row r="56" spans="2:11" ht="12.75">
      <c r="B56" s="4">
        <v>40012</v>
      </c>
      <c r="C56" s="1" t="s">
        <v>20</v>
      </c>
      <c r="D56" s="1">
        <f t="shared" si="1"/>
        <v>20148</v>
      </c>
      <c r="E56" s="1">
        <f t="shared" si="0"/>
        <v>2618</v>
      </c>
      <c r="I56" s="1">
        <v>0</v>
      </c>
      <c r="K56" s="1">
        <v>2618</v>
      </c>
    </row>
    <row r="57" spans="2:11" ht="12.75">
      <c r="B57" s="4">
        <v>40013</v>
      </c>
      <c r="C57" s="1" t="s">
        <v>21</v>
      </c>
      <c r="D57" s="1">
        <f t="shared" si="1"/>
        <v>21337</v>
      </c>
      <c r="E57" s="1">
        <f t="shared" si="0"/>
        <v>1189</v>
      </c>
      <c r="I57" s="1">
        <v>0</v>
      </c>
      <c r="K57" s="1">
        <v>1189</v>
      </c>
    </row>
    <row r="58" spans="2:11" ht="12.75">
      <c r="B58" s="4">
        <v>40014</v>
      </c>
      <c r="C58" s="1" t="s">
        <v>15</v>
      </c>
      <c r="D58" s="1">
        <f t="shared" si="1"/>
        <v>18741</v>
      </c>
      <c r="E58" s="1">
        <f t="shared" si="0"/>
        <v>2374</v>
      </c>
      <c r="I58" s="1">
        <v>0</v>
      </c>
      <c r="K58" s="1">
        <f>1415+959</f>
        <v>2374</v>
      </c>
    </row>
    <row r="59" spans="2:11" ht="12.75">
      <c r="B59" s="4">
        <v>40015</v>
      </c>
      <c r="C59" s="1" t="s">
        <v>16</v>
      </c>
      <c r="D59" s="1">
        <f t="shared" si="1"/>
        <v>18356</v>
      </c>
      <c r="E59" s="1">
        <f t="shared" si="0"/>
        <v>2932</v>
      </c>
      <c r="I59" s="1">
        <f>860+1162</f>
        <v>2022</v>
      </c>
      <c r="K59" s="1">
        <f>252+658</f>
        <v>910</v>
      </c>
    </row>
    <row r="60" spans="2:11" ht="12.75">
      <c r="B60" s="4">
        <v>40016</v>
      </c>
      <c r="C60" s="1" t="s">
        <v>17</v>
      </c>
      <c r="D60" s="1">
        <f t="shared" si="1"/>
        <v>17864</v>
      </c>
      <c r="E60" s="1">
        <f t="shared" si="0"/>
        <v>2760</v>
      </c>
      <c r="G60" s="1">
        <v>800</v>
      </c>
      <c r="I60" s="1">
        <v>0</v>
      </c>
      <c r="K60" s="1">
        <f>884+1076</f>
        <v>1960</v>
      </c>
    </row>
    <row r="61" spans="2:11" ht="12.75">
      <c r="B61" s="4">
        <v>40017</v>
      </c>
      <c r="C61" s="1" t="s">
        <v>18</v>
      </c>
      <c r="D61" s="1">
        <f t="shared" si="1"/>
        <v>17826</v>
      </c>
      <c r="E61" s="1">
        <f t="shared" si="0"/>
        <v>3561</v>
      </c>
      <c r="I61" s="1">
        <v>0</v>
      </c>
      <c r="K61" s="1">
        <f>2056+1505</f>
        <v>3561</v>
      </c>
    </row>
    <row r="62" spans="2:11" ht="12.75">
      <c r="B62" s="4">
        <v>40018</v>
      </c>
      <c r="C62" s="1" t="s">
        <v>19</v>
      </c>
      <c r="D62" s="1">
        <f t="shared" si="1"/>
        <v>17215</v>
      </c>
      <c r="E62" s="1">
        <f t="shared" si="0"/>
        <v>1781</v>
      </c>
      <c r="I62" s="1">
        <v>0</v>
      </c>
      <c r="K62" s="1">
        <f>300+1481</f>
        <v>1781</v>
      </c>
    </row>
    <row r="63" spans="2:11" ht="12.75">
      <c r="B63" s="4">
        <v>40019</v>
      </c>
      <c r="C63" s="1" t="s">
        <v>20</v>
      </c>
      <c r="D63" s="1">
        <f t="shared" si="1"/>
        <v>16900</v>
      </c>
      <c r="E63" s="1">
        <f t="shared" si="0"/>
        <v>2303</v>
      </c>
      <c r="I63" s="1">
        <v>0</v>
      </c>
      <c r="K63" s="1">
        <f>868+1435</f>
        <v>2303</v>
      </c>
    </row>
    <row r="64" spans="2:9" ht="12.75">
      <c r="B64" s="4">
        <v>40020</v>
      </c>
      <c r="C64" s="1" t="s">
        <v>21</v>
      </c>
      <c r="D64" s="1">
        <f t="shared" si="1"/>
        <v>15711</v>
      </c>
      <c r="E64" s="1">
        <f t="shared" si="0"/>
        <v>0</v>
      </c>
      <c r="I64" s="1">
        <v>0</v>
      </c>
    </row>
    <row r="65" spans="2:9" ht="12.75">
      <c r="B65" s="4">
        <v>40021</v>
      </c>
      <c r="C65" s="1" t="s">
        <v>15</v>
      </c>
      <c r="D65" s="1">
        <f t="shared" si="1"/>
        <v>19030</v>
      </c>
      <c r="E65" s="1">
        <f t="shared" si="0"/>
        <v>5693</v>
      </c>
      <c r="G65" s="1">
        <v>320</v>
      </c>
      <c r="I65" s="1">
        <v>5373</v>
      </c>
    </row>
    <row r="66" spans="2:9" ht="12.75">
      <c r="B66" s="4">
        <v>40022</v>
      </c>
      <c r="C66" s="1" t="s">
        <v>16</v>
      </c>
      <c r="D66" s="1">
        <f t="shared" si="1"/>
        <v>20327</v>
      </c>
      <c r="E66" s="1">
        <f aca="true" t="shared" si="2" ref="E66:E129">SUM(F66:IV66)</f>
        <v>4229</v>
      </c>
      <c r="I66" s="1">
        <v>4229</v>
      </c>
    </row>
    <row r="67" spans="2:9" ht="12.75">
      <c r="B67" s="4">
        <v>40023</v>
      </c>
      <c r="C67" s="1" t="s">
        <v>17</v>
      </c>
      <c r="D67" s="1">
        <f t="shared" si="1"/>
        <v>20847</v>
      </c>
      <c r="E67" s="1">
        <f t="shared" si="2"/>
        <v>3280</v>
      </c>
      <c r="G67" s="1">
        <f>336+466</f>
        <v>802</v>
      </c>
      <c r="I67" s="1">
        <f>1357+1121</f>
        <v>2478</v>
      </c>
    </row>
    <row r="68" spans="2:9" ht="12.75">
      <c r="B68" s="4">
        <v>40024</v>
      </c>
      <c r="C68" s="1" t="s">
        <v>18</v>
      </c>
      <c r="D68" s="1">
        <f t="shared" si="1"/>
        <v>20834</v>
      </c>
      <c r="E68" s="1">
        <f t="shared" si="2"/>
        <v>3548</v>
      </c>
      <c r="G68" s="1">
        <v>683</v>
      </c>
      <c r="I68" s="1">
        <f>1050+1009+806</f>
        <v>2865</v>
      </c>
    </row>
    <row r="69" spans="2:9" ht="12.75">
      <c r="B69" s="4">
        <v>40025</v>
      </c>
      <c r="C69" s="1" t="s">
        <v>19</v>
      </c>
      <c r="D69" s="1">
        <f t="shared" si="1"/>
        <v>19053</v>
      </c>
      <c r="E69" s="1">
        <f t="shared" si="2"/>
        <v>0</v>
      </c>
      <c r="I69" s="1">
        <v>0</v>
      </c>
    </row>
    <row r="70" spans="2:9" ht="12.75">
      <c r="B70" s="4">
        <v>40026</v>
      </c>
      <c r="C70" s="1" t="s">
        <v>20</v>
      </c>
      <c r="D70" s="1">
        <f t="shared" si="1"/>
        <v>20534</v>
      </c>
      <c r="E70" s="1">
        <f t="shared" si="2"/>
        <v>3784</v>
      </c>
      <c r="G70" s="1">
        <v>71</v>
      </c>
      <c r="I70" s="1">
        <v>3713</v>
      </c>
    </row>
    <row r="71" spans="2:9" ht="12.75">
      <c r="B71" s="4">
        <v>40027</v>
      </c>
      <c r="C71" s="1" t="s">
        <v>21</v>
      </c>
      <c r="D71" s="1">
        <f t="shared" si="1"/>
        <v>20534</v>
      </c>
      <c r="E71" s="1">
        <f t="shared" si="2"/>
        <v>0</v>
      </c>
      <c r="I71" s="1">
        <v>0</v>
      </c>
    </row>
    <row r="72" spans="2:9" ht="12.75">
      <c r="B72" s="4">
        <v>40028</v>
      </c>
      <c r="C72" s="1" t="s">
        <v>15</v>
      </c>
      <c r="D72" s="1">
        <f t="shared" si="1"/>
        <v>16939</v>
      </c>
      <c r="E72" s="1">
        <f t="shared" si="2"/>
        <v>2098</v>
      </c>
      <c r="I72" s="1">
        <f>715+168+80+594+541</f>
        <v>2098</v>
      </c>
    </row>
    <row r="73" spans="2:9" ht="12.75">
      <c r="B73" s="4">
        <v>40029</v>
      </c>
      <c r="C73" s="1" t="s">
        <v>16</v>
      </c>
      <c r="D73" s="1">
        <f t="shared" si="1"/>
        <v>16537</v>
      </c>
      <c r="E73" s="1">
        <f t="shared" si="2"/>
        <v>3827</v>
      </c>
      <c r="I73" s="1">
        <f>806+1427+1594</f>
        <v>3827</v>
      </c>
    </row>
    <row r="74" spans="2:9" ht="12.75">
      <c r="B74" s="4">
        <v>40030</v>
      </c>
      <c r="C74" s="1" t="s">
        <v>17</v>
      </c>
      <c r="D74" s="1">
        <f aca="true" t="shared" si="3" ref="D74:D137">SUM(E68:E74)</f>
        <v>18149</v>
      </c>
      <c r="E74" s="1">
        <f t="shared" si="2"/>
        <v>4892</v>
      </c>
      <c r="I74" s="1">
        <f>2008+757+2127</f>
        <v>4892</v>
      </c>
    </row>
    <row r="75" spans="2:9" ht="12.75">
      <c r="B75" s="4">
        <v>40031</v>
      </c>
      <c r="C75" s="1" t="s">
        <v>18</v>
      </c>
      <c r="D75" s="1">
        <f t="shared" si="3"/>
        <v>16065</v>
      </c>
      <c r="E75" s="1">
        <f t="shared" si="2"/>
        <v>1464</v>
      </c>
      <c r="G75" s="1">
        <v>1154</v>
      </c>
      <c r="I75" s="1">
        <v>310</v>
      </c>
    </row>
    <row r="76" spans="2:9" ht="12.75">
      <c r="B76" s="4">
        <v>40032</v>
      </c>
      <c r="C76" s="1" t="s">
        <v>19</v>
      </c>
      <c r="D76" s="1">
        <f t="shared" si="3"/>
        <v>18274</v>
      </c>
      <c r="E76" s="1">
        <f t="shared" si="2"/>
        <v>2209</v>
      </c>
      <c r="I76" s="1">
        <f>1399+810</f>
        <v>2209</v>
      </c>
    </row>
    <row r="77" spans="2:9" ht="12.75">
      <c r="B77" s="4">
        <v>40033</v>
      </c>
      <c r="C77" s="1" t="s">
        <v>20</v>
      </c>
      <c r="D77" s="1">
        <f t="shared" si="3"/>
        <v>14759</v>
      </c>
      <c r="E77" s="1">
        <f t="shared" si="2"/>
        <v>269</v>
      </c>
      <c r="I77" s="1">
        <f>269</f>
        <v>269</v>
      </c>
    </row>
    <row r="78" spans="2:9" ht="12.75">
      <c r="B78" s="4">
        <v>40034</v>
      </c>
      <c r="C78" s="1" t="s">
        <v>21</v>
      </c>
      <c r="D78" s="1">
        <f t="shared" si="3"/>
        <v>15462</v>
      </c>
      <c r="E78" s="1">
        <f t="shared" si="2"/>
        <v>703</v>
      </c>
      <c r="I78" s="1">
        <v>703</v>
      </c>
    </row>
    <row r="79" spans="2:9" ht="12.75">
      <c r="B79" s="4">
        <v>40035</v>
      </c>
      <c r="C79" s="1" t="s">
        <v>15</v>
      </c>
      <c r="D79" s="1">
        <f t="shared" si="3"/>
        <v>15289</v>
      </c>
      <c r="E79" s="1">
        <f t="shared" si="2"/>
        <v>1925</v>
      </c>
      <c r="I79" s="1">
        <f>1166+759</f>
        <v>1925</v>
      </c>
    </row>
    <row r="80" spans="2:9" ht="12.75">
      <c r="B80" s="4">
        <v>40036</v>
      </c>
      <c r="C80" s="1" t="s">
        <v>16</v>
      </c>
      <c r="D80" s="1">
        <f t="shared" si="3"/>
        <v>12524</v>
      </c>
      <c r="E80" s="1">
        <f t="shared" si="2"/>
        <v>1062</v>
      </c>
      <c r="I80" s="1">
        <f>1062</f>
        <v>1062</v>
      </c>
    </row>
    <row r="81" spans="2:9" ht="12.75">
      <c r="B81" s="4">
        <v>40037</v>
      </c>
      <c r="C81" s="1" t="s">
        <v>17</v>
      </c>
      <c r="D81" s="1">
        <f t="shared" si="3"/>
        <v>10776</v>
      </c>
      <c r="E81" s="1">
        <f t="shared" si="2"/>
        <v>3144</v>
      </c>
      <c r="G81" s="1">
        <f>1262+177+72+513</f>
        <v>2024</v>
      </c>
      <c r="I81" s="1">
        <v>1120</v>
      </c>
    </row>
    <row r="82" spans="2:9" ht="12.75">
      <c r="B82" s="4">
        <v>40038</v>
      </c>
      <c r="C82" s="1" t="s">
        <v>18</v>
      </c>
      <c r="D82" s="1">
        <f t="shared" si="3"/>
        <v>10765</v>
      </c>
      <c r="E82" s="1">
        <f t="shared" si="2"/>
        <v>1453</v>
      </c>
      <c r="G82" s="1">
        <v>400</v>
      </c>
      <c r="I82" s="1">
        <f>200+853</f>
        <v>1053</v>
      </c>
    </row>
    <row r="83" spans="2:17" ht="12.75">
      <c r="B83" s="4">
        <v>40039</v>
      </c>
      <c r="C83" s="1" t="s">
        <v>19</v>
      </c>
      <c r="D83" s="1">
        <f t="shared" si="3"/>
        <v>12077</v>
      </c>
      <c r="E83" s="1">
        <f t="shared" si="2"/>
        <v>3521</v>
      </c>
      <c r="I83" s="1">
        <v>2440</v>
      </c>
      <c r="Q83" s="1">
        <v>1081</v>
      </c>
    </row>
    <row r="84" spans="2:9" ht="12.75">
      <c r="B84" s="4">
        <v>40040</v>
      </c>
      <c r="C84" s="1" t="s">
        <v>20</v>
      </c>
      <c r="D84" s="1">
        <f t="shared" si="3"/>
        <v>13884</v>
      </c>
      <c r="E84" s="1">
        <f t="shared" si="2"/>
        <v>2076</v>
      </c>
      <c r="I84" s="1">
        <f>1856+220</f>
        <v>2076</v>
      </c>
    </row>
    <row r="85" spans="2:9" ht="12.75">
      <c r="B85" s="4">
        <v>40041</v>
      </c>
      <c r="C85" s="1" t="s">
        <v>21</v>
      </c>
      <c r="D85" s="1">
        <f t="shared" si="3"/>
        <v>13181</v>
      </c>
      <c r="E85" s="1">
        <f t="shared" si="2"/>
        <v>0</v>
      </c>
      <c r="I85" s="1">
        <v>0</v>
      </c>
    </row>
    <row r="86" spans="2:9" ht="12.75">
      <c r="B86" s="4">
        <v>40042</v>
      </c>
      <c r="C86" s="1" t="s">
        <v>15</v>
      </c>
      <c r="D86" s="1">
        <f t="shared" si="3"/>
        <v>14255</v>
      </c>
      <c r="E86" s="1">
        <f t="shared" si="2"/>
        <v>2999</v>
      </c>
      <c r="I86" s="1">
        <v>2999</v>
      </c>
    </row>
    <row r="87" spans="2:9" ht="12.75">
      <c r="B87" s="4">
        <v>40043</v>
      </c>
      <c r="C87" s="1" t="s">
        <v>16</v>
      </c>
      <c r="D87" s="1">
        <f t="shared" si="3"/>
        <v>15181</v>
      </c>
      <c r="E87" s="1">
        <f t="shared" si="2"/>
        <v>1988</v>
      </c>
      <c r="I87" s="1">
        <v>1988</v>
      </c>
    </row>
    <row r="88" spans="2:9" ht="12.75">
      <c r="B88" s="4">
        <v>40044</v>
      </c>
      <c r="C88" s="1" t="s">
        <v>17</v>
      </c>
      <c r="D88" s="1">
        <f t="shared" si="3"/>
        <v>13352</v>
      </c>
      <c r="E88" s="1">
        <f t="shared" si="2"/>
        <v>1315</v>
      </c>
      <c r="I88" s="1">
        <v>1315</v>
      </c>
    </row>
    <row r="89" spans="2:9" ht="12.75">
      <c r="B89" s="4">
        <v>40045</v>
      </c>
      <c r="C89" s="1" t="s">
        <v>18</v>
      </c>
      <c r="D89" s="1">
        <f t="shared" si="3"/>
        <v>13140</v>
      </c>
      <c r="E89" s="1">
        <f t="shared" si="2"/>
        <v>1241</v>
      </c>
      <c r="I89" s="1">
        <f>400+841</f>
        <v>1241</v>
      </c>
    </row>
    <row r="90" spans="2:9" ht="12.75">
      <c r="B90" s="4">
        <v>40046</v>
      </c>
      <c r="C90" s="1" t="s">
        <v>19</v>
      </c>
      <c r="D90" s="1">
        <f t="shared" si="3"/>
        <v>9619</v>
      </c>
      <c r="E90" s="1">
        <f t="shared" si="2"/>
        <v>0</v>
      </c>
      <c r="I90" s="1">
        <v>0</v>
      </c>
    </row>
    <row r="91" spans="2:9" ht="12.75">
      <c r="B91" s="4">
        <v>40047</v>
      </c>
      <c r="C91" s="1" t="s">
        <v>20</v>
      </c>
      <c r="D91" s="1">
        <f t="shared" si="3"/>
        <v>9667</v>
      </c>
      <c r="E91" s="1">
        <f t="shared" si="2"/>
        <v>2124</v>
      </c>
      <c r="I91" s="1">
        <v>2124</v>
      </c>
    </row>
    <row r="92" spans="2:9" ht="12.75">
      <c r="B92" s="4">
        <v>40048</v>
      </c>
      <c r="C92" s="1" t="s">
        <v>21</v>
      </c>
      <c r="D92" s="1">
        <f t="shared" si="3"/>
        <v>12223</v>
      </c>
      <c r="E92" s="1">
        <f t="shared" si="2"/>
        <v>2556</v>
      </c>
      <c r="I92" s="1">
        <v>2556</v>
      </c>
    </row>
    <row r="93" spans="2:9" ht="12.75">
      <c r="B93" s="4">
        <v>40049</v>
      </c>
      <c r="C93" s="1" t="s">
        <v>15</v>
      </c>
      <c r="D93" s="1">
        <f t="shared" si="3"/>
        <v>11208</v>
      </c>
      <c r="E93" s="1">
        <f t="shared" si="2"/>
        <v>1984</v>
      </c>
      <c r="I93" s="1">
        <v>1984</v>
      </c>
    </row>
    <row r="94" spans="2:9" ht="12.75">
      <c r="B94" s="4">
        <v>40050</v>
      </c>
      <c r="C94" s="1" t="s">
        <v>16</v>
      </c>
      <c r="D94" s="1">
        <f t="shared" si="3"/>
        <v>9220</v>
      </c>
      <c r="E94" s="1">
        <f t="shared" si="2"/>
        <v>0</v>
      </c>
      <c r="I94" s="1">
        <v>0</v>
      </c>
    </row>
    <row r="95" spans="2:9" ht="12.75">
      <c r="B95" s="4">
        <v>40051</v>
      </c>
      <c r="C95" s="1" t="s">
        <v>17</v>
      </c>
      <c r="D95" s="1">
        <f t="shared" si="3"/>
        <v>7905</v>
      </c>
      <c r="E95" s="1">
        <f t="shared" si="2"/>
        <v>0</v>
      </c>
      <c r="I95" s="1">
        <v>0</v>
      </c>
    </row>
    <row r="96" spans="2:9" ht="12.75">
      <c r="B96" s="4">
        <v>40052</v>
      </c>
      <c r="C96" s="1" t="s">
        <v>18</v>
      </c>
      <c r="D96" s="1">
        <f t="shared" si="3"/>
        <v>9059</v>
      </c>
      <c r="E96" s="1">
        <f t="shared" si="2"/>
        <v>2395</v>
      </c>
      <c r="G96" s="1">
        <f>90+127+678</f>
        <v>895</v>
      </c>
      <c r="I96" s="1">
        <f>1500</f>
        <v>1500</v>
      </c>
    </row>
    <row r="97" spans="2:9" ht="12.75">
      <c r="B97" s="4">
        <v>40053</v>
      </c>
      <c r="C97" s="1" t="s">
        <v>19</v>
      </c>
      <c r="D97" s="1">
        <f t="shared" si="3"/>
        <v>11960</v>
      </c>
      <c r="E97" s="1">
        <f t="shared" si="2"/>
        <v>2901</v>
      </c>
      <c r="I97" s="1">
        <f>1069+1832</f>
        <v>2901</v>
      </c>
    </row>
    <row r="98" spans="2:9" ht="12.75">
      <c r="B98" s="4">
        <v>40054</v>
      </c>
      <c r="C98" s="1" t="s">
        <v>20</v>
      </c>
      <c r="D98" s="1">
        <f t="shared" si="3"/>
        <v>11476</v>
      </c>
      <c r="E98" s="1">
        <f t="shared" si="2"/>
        <v>1640</v>
      </c>
      <c r="I98" s="1">
        <f>1028+612</f>
        <v>1640</v>
      </c>
    </row>
    <row r="99" spans="2:9" ht="12.75">
      <c r="B99" s="4">
        <v>40055</v>
      </c>
      <c r="C99" s="1" t="s">
        <v>21</v>
      </c>
      <c r="D99" s="1">
        <f t="shared" si="3"/>
        <v>9227</v>
      </c>
      <c r="E99" s="1">
        <f t="shared" si="2"/>
        <v>307</v>
      </c>
      <c r="G99" s="1">
        <v>307</v>
      </c>
      <c r="I99" s="1">
        <v>0</v>
      </c>
    </row>
    <row r="100" spans="2:9" ht="12.75">
      <c r="B100" s="4">
        <v>40056</v>
      </c>
      <c r="C100" s="1" t="s">
        <v>15</v>
      </c>
      <c r="D100" s="1">
        <f t="shared" si="3"/>
        <v>9264</v>
      </c>
      <c r="E100" s="1">
        <f t="shared" si="2"/>
        <v>2021</v>
      </c>
      <c r="G100" s="1">
        <f>71+718</f>
        <v>789</v>
      </c>
      <c r="I100" s="1">
        <v>1232</v>
      </c>
    </row>
    <row r="101" spans="2:9" ht="12.75">
      <c r="B101" s="4">
        <v>40057</v>
      </c>
      <c r="C101" s="1" t="s">
        <v>16</v>
      </c>
      <c r="D101" s="1">
        <f t="shared" si="3"/>
        <v>10362</v>
      </c>
      <c r="E101" s="1">
        <f t="shared" si="2"/>
        <v>1098</v>
      </c>
      <c r="I101" s="1">
        <v>1098</v>
      </c>
    </row>
    <row r="102" spans="2:9" ht="12.75">
      <c r="B102" s="4">
        <v>40058</v>
      </c>
      <c r="C102" s="1" t="s">
        <v>17</v>
      </c>
      <c r="D102" s="1">
        <f t="shared" si="3"/>
        <v>13357</v>
      </c>
      <c r="E102" s="1">
        <f t="shared" si="2"/>
        <v>2995</v>
      </c>
      <c r="I102" s="1">
        <f>756+285+1954</f>
        <v>2995</v>
      </c>
    </row>
    <row r="103" spans="2:9" ht="12.75">
      <c r="B103" s="4">
        <v>40059</v>
      </c>
      <c r="C103" s="1" t="s">
        <v>18</v>
      </c>
      <c r="D103" s="1">
        <f t="shared" si="3"/>
        <v>12172</v>
      </c>
      <c r="E103" s="1">
        <f t="shared" si="2"/>
        <v>1210</v>
      </c>
      <c r="G103" s="1">
        <v>1210</v>
      </c>
      <c r="I103" s="1">
        <v>0</v>
      </c>
    </row>
    <row r="104" spans="2:9" ht="12.75">
      <c r="B104" s="4">
        <v>40060</v>
      </c>
      <c r="C104" s="1" t="s">
        <v>19</v>
      </c>
      <c r="D104" s="1">
        <f t="shared" si="3"/>
        <v>11376</v>
      </c>
      <c r="E104" s="1">
        <f t="shared" si="2"/>
        <v>2105</v>
      </c>
      <c r="I104" s="1">
        <f>1353+752</f>
        <v>2105</v>
      </c>
    </row>
    <row r="105" spans="2:9" ht="12.75">
      <c r="B105" s="4">
        <v>40061</v>
      </c>
      <c r="C105" s="1" t="s">
        <v>20</v>
      </c>
      <c r="D105" s="1">
        <f t="shared" si="3"/>
        <v>12006</v>
      </c>
      <c r="E105" s="1">
        <f t="shared" si="2"/>
        <v>2270</v>
      </c>
      <c r="I105" s="1">
        <f>1241+1029</f>
        <v>2270</v>
      </c>
    </row>
    <row r="106" spans="2:9" ht="12.75">
      <c r="B106" s="4">
        <v>40062</v>
      </c>
      <c r="C106" s="1" t="s">
        <v>21</v>
      </c>
      <c r="D106" s="1">
        <f t="shared" si="3"/>
        <v>11699</v>
      </c>
      <c r="E106" s="1">
        <f t="shared" si="2"/>
        <v>0</v>
      </c>
      <c r="I106" s="1">
        <v>0</v>
      </c>
    </row>
    <row r="107" spans="2:9" ht="12.75">
      <c r="B107" s="4">
        <v>40063</v>
      </c>
      <c r="C107" s="1" t="s">
        <v>15</v>
      </c>
      <c r="D107" s="1">
        <f t="shared" si="3"/>
        <v>13226</v>
      </c>
      <c r="E107" s="1">
        <f t="shared" si="2"/>
        <v>3548</v>
      </c>
      <c r="G107" s="1">
        <f>104+2+602</f>
        <v>708</v>
      </c>
      <c r="I107" s="1">
        <f>1324+771+128+617</f>
        <v>2840</v>
      </c>
    </row>
    <row r="108" spans="2:9" ht="12.75">
      <c r="B108" s="4">
        <v>40064</v>
      </c>
      <c r="C108" s="1" t="s">
        <v>16</v>
      </c>
      <c r="D108" s="1">
        <f t="shared" si="3"/>
        <v>13335</v>
      </c>
      <c r="E108" s="1">
        <f t="shared" si="2"/>
        <v>1207</v>
      </c>
      <c r="I108" s="1">
        <v>1207</v>
      </c>
    </row>
    <row r="109" spans="2:9" ht="12.75">
      <c r="B109" s="4">
        <v>40065</v>
      </c>
      <c r="C109" s="1" t="s">
        <v>17</v>
      </c>
      <c r="D109" s="1">
        <f t="shared" si="3"/>
        <v>11392</v>
      </c>
      <c r="E109" s="1">
        <f t="shared" si="2"/>
        <v>1052</v>
      </c>
      <c r="I109" s="1">
        <f>273+779</f>
        <v>1052</v>
      </c>
    </row>
    <row r="110" spans="2:9" ht="12.75">
      <c r="B110" s="4">
        <v>40066</v>
      </c>
      <c r="C110" s="1" t="s">
        <v>18</v>
      </c>
      <c r="D110" s="1">
        <f t="shared" si="3"/>
        <v>11577</v>
      </c>
      <c r="E110" s="1">
        <f t="shared" si="2"/>
        <v>1395</v>
      </c>
      <c r="I110" s="1">
        <v>1395</v>
      </c>
    </row>
    <row r="111" spans="2:9" ht="12.75">
      <c r="B111" s="4">
        <v>40067</v>
      </c>
      <c r="C111" s="1" t="s">
        <v>19</v>
      </c>
      <c r="D111" s="1">
        <f t="shared" si="3"/>
        <v>11786</v>
      </c>
      <c r="E111" s="1">
        <f t="shared" si="2"/>
        <v>2314</v>
      </c>
      <c r="G111" s="1">
        <f>150+1141</f>
        <v>1291</v>
      </c>
      <c r="I111" s="1">
        <v>1023</v>
      </c>
    </row>
    <row r="112" spans="2:9" ht="12.75">
      <c r="B112" s="4">
        <v>40068</v>
      </c>
      <c r="C112" s="1" t="s">
        <v>20</v>
      </c>
      <c r="D112" s="1">
        <f t="shared" si="3"/>
        <v>10960</v>
      </c>
      <c r="E112" s="1">
        <f t="shared" si="2"/>
        <v>1444</v>
      </c>
      <c r="I112" s="1">
        <v>1444</v>
      </c>
    </row>
    <row r="113" spans="2:9" ht="12.75">
      <c r="B113" s="4">
        <v>40069</v>
      </c>
      <c r="C113" s="1" t="s">
        <v>21</v>
      </c>
      <c r="D113" s="1">
        <f t="shared" si="3"/>
        <v>10960</v>
      </c>
      <c r="E113" s="1">
        <f t="shared" si="2"/>
        <v>0</v>
      </c>
      <c r="I113" s="1">
        <v>0</v>
      </c>
    </row>
    <row r="114" spans="2:9" ht="12.75">
      <c r="B114" s="4">
        <v>40070</v>
      </c>
      <c r="C114" s="1" t="s">
        <v>15</v>
      </c>
      <c r="D114" s="1">
        <f t="shared" si="3"/>
        <v>9206</v>
      </c>
      <c r="E114" s="1">
        <f t="shared" si="2"/>
        <v>1794</v>
      </c>
      <c r="I114" s="1">
        <f>822+972</f>
        <v>1794</v>
      </c>
    </row>
    <row r="115" spans="2:9" ht="12.75">
      <c r="B115" s="4">
        <v>40071</v>
      </c>
      <c r="C115" s="1" t="s">
        <v>16</v>
      </c>
      <c r="D115" s="1">
        <f t="shared" si="3"/>
        <v>8749</v>
      </c>
      <c r="E115" s="1">
        <f t="shared" si="2"/>
        <v>750</v>
      </c>
      <c r="I115" s="1">
        <v>750</v>
      </c>
    </row>
    <row r="116" spans="2:9" ht="12.75">
      <c r="B116" s="4">
        <v>40072</v>
      </c>
      <c r="C116" s="1" t="s">
        <v>17</v>
      </c>
      <c r="D116" s="1">
        <f t="shared" si="3"/>
        <v>9642</v>
      </c>
      <c r="E116" s="1">
        <f t="shared" si="2"/>
        <v>1945</v>
      </c>
      <c r="I116" s="1">
        <f>1655+290</f>
        <v>1945</v>
      </c>
    </row>
    <row r="117" spans="2:9" ht="12.75">
      <c r="B117" s="4">
        <v>40073</v>
      </c>
      <c r="C117" s="1" t="s">
        <v>18</v>
      </c>
      <c r="D117" s="1">
        <f t="shared" si="3"/>
        <v>9237</v>
      </c>
      <c r="E117" s="1">
        <f t="shared" si="2"/>
        <v>990</v>
      </c>
      <c r="I117" s="1">
        <f>902+88</f>
        <v>990</v>
      </c>
    </row>
    <row r="118" spans="2:9" ht="12.75">
      <c r="B118" s="4">
        <v>40074</v>
      </c>
      <c r="C118" s="1" t="s">
        <v>19</v>
      </c>
      <c r="D118" s="1">
        <f t="shared" si="3"/>
        <v>8688</v>
      </c>
      <c r="E118" s="1">
        <f t="shared" si="2"/>
        <v>1765</v>
      </c>
      <c r="I118" s="1">
        <v>1765</v>
      </c>
    </row>
    <row r="119" spans="2:9" ht="12.75">
      <c r="B119" s="4">
        <v>40075</v>
      </c>
      <c r="C119" s="1" t="s">
        <v>20</v>
      </c>
      <c r="D119" s="1">
        <f t="shared" si="3"/>
        <v>9273</v>
      </c>
      <c r="E119" s="1">
        <f t="shared" si="2"/>
        <v>2029</v>
      </c>
      <c r="G119" s="1">
        <f>55+460</f>
        <v>515</v>
      </c>
      <c r="I119" s="1">
        <v>1514</v>
      </c>
    </row>
    <row r="120" spans="2:9" ht="12.75">
      <c r="B120" s="4">
        <v>40076</v>
      </c>
      <c r="C120" s="1" t="s">
        <v>21</v>
      </c>
      <c r="D120" s="1">
        <f t="shared" si="3"/>
        <v>9273</v>
      </c>
      <c r="E120" s="1">
        <f t="shared" si="2"/>
        <v>0</v>
      </c>
      <c r="I120" s="1">
        <v>0</v>
      </c>
    </row>
    <row r="121" spans="2:9" ht="12.75">
      <c r="B121" s="4">
        <v>40077</v>
      </c>
      <c r="C121" s="1" t="s">
        <v>15</v>
      </c>
      <c r="D121" s="1">
        <f t="shared" si="3"/>
        <v>8179</v>
      </c>
      <c r="E121" s="1">
        <f t="shared" si="2"/>
        <v>700</v>
      </c>
      <c r="I121" s="1">
        <v>700</v>
      </c>
    </row>
    <row r="122" spans="2:9" ht="12.75">
      <c r="B122" s="4">
        <v>40078</v>
      </c>
      <c r="C122" s="1" t="s">
        <v>16</v>
      </c>
      <c r="D122" s="1">
        <f t="shared" si="3"/>
        <v>7997</v>
      </c>
      <c r="E122" s="1">
        <f t="shared" si="2"/>
        <v>568</v>
      </c>
      <c r="I122" s="1">
        <v>568</v>
      </c>
    </row>
    <row r="123" spans="2:9" ht="12.75">
      <c r="B123" s="4">
        <v>40079</v>
      </c>
      <c r="C123" s="1" t="s">
        <v>17</v>
      </c>
      <c r="D123" s="1">
        <f t="shared" si="3"/>
        <v>7746</v>
      </c>
      <c r="E123" s="1">
        <f t="shared" si="2"/>
        <v>1694</v>
      </c>
      <c r="I123" s="1">
        <f>990+704</f>
        <v>1694</v>
      </c>
    </row>
    <row r="124" spans="2:9" ht="12.75">
      <c r="B124" s="4">
        <v>40080</v>
      </c>
      <c r="C124" s="1" t="s">
        <v>18</v>
      </c>
      <c r="D124" s="1">
        <f t="shared" si="3"/>
        <v>7681</v>
      </c>
      <c r="E124" s="1">
        <f t="shared" si="2"/>
        <v>925</v>
      </c>
      <c r="I124" s="1">
        <v>925</v>
      </c>
    </row>
    <row r="125" spans="2:9" ht="12.75">
      <c r="B125" s="4">
        <v>40081</v>
      </c>
      <c r="C125" s="1" t="s">
        <v>19</v>
      </c>
      <c r="D125" s="1">
        <f t="shared" si="3"/>
        <v>7667</v>
      </c>
      <c r="E125" s="1">
        <f t="shared" si="2"/>
        <v>1751</v>
      </c>
      <c r="G125" s="1">
        <f>209+1542</f>
        <v>1751</v>
      </c>
      <c r="I125" s="1">
        <v>0</v>
      </c>
    </row>
    <row r="126" spans="2:9" ht="12.75">
      <c r="B126" s="4">
        <v>40082</v>
      </c>
      <c r="C126" s="1" t="s">
        <v>20</v>
      </c>
      <c r="D126" s="1">
        <f t="shared" si="3"/>
        <v>8048</v>
      </c>
      <c r="E126" s="1">
        <f t="shared" si="2"/>
        <v>2410</v>
      </c>
      <c r="I126" s="1">
        <f>1024+1386</f>
        <v>2410</v>
      </c>
    </row>
    <row r="127" spans="2:9" ht="12.75">
      <c r="B127" s="4">
        <v>40083</v>
      </c>
      <c r="C127" s="1" t="s">
        <v>21</v>
      </c>
      <c r="D127" s="1">
        <f t="shared" si="3"/>
        <v>9200</v>
      </c>
      <c r="E127" s="1">
        <f t="shared" si="2"/>
        <v>1152</v>
      </c>
      <c r="I127" s="1">
        <v>1152</v>
      </c>
    </row>
    <row r="128" spans="2:10" ht="12.75">
      <c r="B128" s="4">
        <v>40084</v>
      </c>
      <c r="C128" s="1" t="s">
        <v>15</v>
      </c>
      <c r="D128" s="1">
        <f t="shared" si="3"/>
        <v>9422</v>
      </c>
      <c r="E128" s="1">
        <f t="shared" si="2"/>
        <v>922</v>
      </c>
      <c r="I128" s="1">
        <v>346</v>
      </c>
      <c r="J128" s="1">
        <v>576</v>
      </c>
    </row>
    <row r="129" spans="2:10" ht="12.75">
      <c r="B129" s="4">
        <v>40085</v>
      </c>
      <c r="C129" s="1" t="s">
        <v>16</v>
      </c>
      <c r="D129" s="1">
        <f t="shared" si="3"/>
        <v>8854</v>
      </c>
      <c r="E129" s="1">
        <f t="shared" si="2"/>
        <v>0</v>
      </c>
      <c r="I129" s="1">
        <v>0</v>
      </c>
      <c r="J129" s="1">
        <v>0</v>
      </c>
    </row>
    <row r="130" spans="2:10" ht="12.75">
      <c r="B130" s="4">
        <v>40086</v>
      </c>
      <c r="C130" s="1" t="s">
        <v>17</v>
      </c>
      <c r="D130" s="1">
        <f t="shared" si="3"/>
        <v>8776</v>
      </c>
      <c r="E130" s="1">
        <f aca="true" t="shared" si="4" ref="E130:E193">SUM(F130:IV130)</f>
        <v>1616</v>
      </c>
      <c r="I130" s="1">
        <v>0</v>
      </c>
      <c r="J130" s="1">
        <v>1616</v>
      </c>
    </row>
    <row r="131" spans="2:10" ht="12.75">
      <c r="B131" s="4">
        <v>40087</v>
      </c>
      <c r="C131" s="1" t="s">
        <v>18</v>
      </c>
      <c r="D131" s="1">
        <f t="shared" si="3"/>
        <v>7851</v>
      </c>
      <c r="E131" s="1">
        <f t="shared" si="4"/>
        <v>0</v>
      </c>
      <c r="I131" s="1">
        <v>0</v>
      </c>
      <c r="J131" s="1">
        <v>0</v>
      </c>
    </row>
    <row r="132" spans="2:10" ht="12.75">
      <c r="B132" s="4">
        <v>40088</v>
      </c>
      <c r="C132" s="1" t="s">
        <v>19</v>
      </c>
      <c r="D132" s="1">
        <f t="shared" si="3"/>
        <v>6645</v>
      </c>
      <c r="E132" s="1">
        <f t="shared" si="4"/>
        <v>545</v>
      </c>
      <c r="I132" s="1">
        <v>0</v>
      </c>
      <c r="J132" s="1">
        <v>545</v>
      </c>
    </row>
    <row r="133" spans="2:10" ht="12.75">
      <c r="B133" s="4">
        <v>40089</v>
      </c>
      <c r="C133" s="1" t="s">
        <v>20</v>
      </c>
      <c r="D133" s="1">
        <f t="shared" si="3"/>
        <v>5310</v>
      </c>
      <c r="E133" s="1">
        <f t="shared" si="4"/>
        <v>1075</v>
      </c>
      <c r="I133" s="1">
        <v>0</v>
      </c>
      <c r="J133" s="1">
        <f>1075</f>
        <v>1075</v>
      </c>
    </row>
    <row r="134" spans="2:10" ht="12.75">
      <c r="B134" s="4">
        <v>40090</v>
      </c>
      <c r="C134" s="1" t="s">
        <v>21</v>
      </c>
      <c r="D134" s="1">
        <f t="shared" si="3"/>
        <v>5112</v>
      </c>
      <c r="E134" s="1">
        <f t="shared" si="4"/>
        <v>954</v>
      </c>
      <c r="I134" s="1">
        <v>0</v>
      </c>
      <c r="J134" s="1">
        <v>954</v>
      </c>
    </row>
    <row r="135" spans="2:10" ht="12.75">
      <c r="B135" s="4">
        <v>40091</v>
      </c>
      <c r="C135" s="1" t="s">
        <v>15</v>
      </c>
      <c r="D135" s="1">
        <f t="shared" si="3"/>
        <v>4190</v>
      </c>
      <c r="E135" s="1">
        <f t="shared" si="4"/>
        <v>0</v>
      </c>
      <c r="I135" s="1">
        <v>0</v>
      </c>
      <c r="J135" s="1">
        <v>0</v>
      </c>
    </row>
    <row r="136" spans="2:10" ht="12.75">
      <c r="B136" s="4">
        <v>40092</v>
      </c>
      <c r="C136" s="1" t="s">
        <v>16</v>
      </c>
      <c r="D136" s="1">
        <f t="shared" si="3"/>
        <v>5836</v>
      </c>
      <c r="E136" s="1">
        <f t="shared" si="4"/>
        <v>1646</v>
      </c>
      <c r="I136" s="1">
        <v>0</v>
      </c>
      <c r="J136" s="1">
        <v>1646</v>
      </c>
    </row>
    <row r="137" spans="2:10" ht="12.75">
      <c r="B137" s="4">
        <v>40093</v>
      </c>
      <c r="C137" s="1" t="s">
        <v>17</v>
      </c>
      <c r="D137" s="1">
        <f t="shared" si="3"/>
        <v>4220</v>
      </c>
      <c r="E137" s="1">
        <f t="shared" si="4"/>
        <v>0</v>
      </c>
      <c r="I137" s="1">
        <v>0</v>
      </c>
      <c r="J137" s="1">
        <v>0</v>
      </c>
    </row>
    <row r="138" spans="2:10" ht="12.75">
      <c r="B138" s="4">
        <v>40094</v>
      </c>
      <c r="C138" s="1" t="s">
        <v>18</v>
      </c>
      <c r="D138" s="1">
        <f>SUM(E132:E138)</f>
        <v>4975</v>
      </c>
      <c r="E138" s="1">
        <f t="shared" si="4"/>
        <v>755</v>
      </c>
      <c r="I138" s="1">
        <v>0</v>
      </c>
      <c r="J138" s="1">
        <v>755</v>
      </c>
    </row>
    <row r="139" spans="2:10" ht="12.75">
      <c r="B139" s="4">
        <v>40095</v>
      </c>
      <c r="C139" s="1" t="s">
        <v>19</v>
      </c>
      <c r="D139" s="1">
        <f>SUM(E133:E139)</f>
        <v>6267</v>
      </c>
      <c r="E139" s="1">
        <f t="shared" si="4"/>
        <v>1837</v>
      </c>
      <c r="I139" s="1">
        <v>0</v>
      </c>
      <c r="J139" s="1">
        <f>619+1218</f>
        <v>1837</v>
      </c>
    </row>
    <row r="140" spans="2:10" ht="12.75">
      <c r="B140" s="4">
        <v>40096</v>
      </c>
      <c r="C140" s="1" t="s">
        <v>20</v>
      </c>
      <c r="D140" s="1">
        <f>SUM(E134:E140)</f>
        <v>6165</v>
      </c>
      <c r="E140" s="1">
        <f t="shared" si="4"/>
        <v>973</v>
      </c>
      <c r="I140" s="1">
        <v>0</v>
      </c>
      <c r="J140" s="1">
        <f>973</f>
        <v>973</v>
      </c>
    </row>
    <row r="141" spans="2:10" ht="12.75">
      <c r="B141" s="4">
        <v>40097</v>
      </c>
      <c r="C141" s="1" t="s">
        <v>21</v>
      </c>
      <c r="D141" s="1">
        <f>SUM(E135:E141)</f>
        <v>5211</v>
      </c>
      <c r="E141" s="1">
        <f t="shared" si="4"/>
        <v>0</v>
      </c>
      <c r="I141" s="1">
        <v>0</v>
      </c>
      <c r="J141" s="1">
        <v>0</v>
      </c>
    </row>
    <row r="142" spans="2:10" ht="12.75">
      <c r="B142" s="4">
        <v>40098</v>
      </c>
      <c r="C142" s="1" t="s">
        <v>15</v>
      </c>
      <c r="D142" s="1">
        <f aca="true" t="shared" si="5" ref="D142:D233">SUM(E136:E142)</f>
        <v>5944</v>
      </c>
      <c r="E142" s="1">
        <f t="shared" si="4"/>
        <v>733</v>
      </c>
      <c r="I142" s="1">
        <v>0</v>
      </c>
      <c r="J142" s="1">
        <v>733</v>
      </c>
    </row>
    <row r="143" spans="2:10" ht="12.75">
      <c r="B143" s="4">
        <v>40099</v>
      </c>
      <c r="C143" s="1" t="s">
        <v>16</v>
      </c>
      <c r="D143" s="1">
        <f t="shared" si="5"/>
        <v>5650</v>
      </c>
      <c r="E143" s="1">
        <f t="shared" si="4"/>
        <v>1352</v>
      </c>
      <c r="I143" s="1">
        <v>0</v>
      </c>
      <c r="J143" s="1">
        <v>1352</v>
      </c>
    </row>
    <row r="144" spans="2:10" ht="12.75">
      <c r="B144" s="4">
        <v>40100</v>
      </c>
      <c r="C144" s="1" t="s">
        <v>17</v>
      </c>
      <c r="D144" s="1">
        <f t="shared" si="5"/>
        <v>6632</v>
      </c>
      <c r="E144" s="1">
        <f t="shared" si="4"/>
        <v>982</v>
      </c>
      <c r="I144" s="1">
        <v>0</v>
      </c>
      <c r="J144" s="1">
        <v>982</v>
      </c>
    </row>
    <row r="145" spans="2:10" ht="12.75">
      <c r="B145" s="4">
        <v>40101</v>
      </c>
      <c r="C145" s="1" t="s">
        <v>18</v>
      </c>
      <c r="D145" s="1">
        <f t="shared" si="5"/>
        <v>6887</v>
      </c>
      <c r="E145" s="1">
        <f t="shared" si="4"/>
        <v>1010</v>
      </c>
      <c r="I145" s="1">
        <v>0</v>
      </c>
      <c r="J145" s="1">
        <v>1010</v>
      </c>
    </row>
    <row r="146" spans="2:10" ht="12.75">
      <c r="B146" s="4">
        <v>40102</v>
      </c>
      <c r="C146" s="1" t="s">
        <v>19</v>
      </c>
      <c r="D146" s="1">
        <f t="shared" si="5"/>
        <v>5050</v>
      </c>
      <c r="E146" s="1">
        <f t="shared" si="4"/>
        <v>0</v>
      </c>
      <c r="I146" s="1">
        <v>0</v>
      </c>
      <c r="J146" s="1">
        <v>0</v>
      </c>
    </row>
    <row r="147" spans="2:10" ht="12.75">
      <c r="B147" s="4">
        <v>40103</v>
      </c>
      <c r="C147" s="1" t="s">
        <v>20</v>
      </c>
      <c r="D147" s="1">
        <f t="shared" si="5"/>
        <v>5616</v>
      </c>
      <c r="E147" s="1">
        <f t="shared" si="4"/>
        <v>1539</v>
      </c>
      <c r="I147" s="1">
        <v>0</v>
      </c>
      <c r="J147" s="1">
        <v>1539</v>
      </c>
    </row>
    <row r="148" spans="2:10" ht="12.75">
      <c r="B148" s="4">
        <v>40104</v>
      </c>
      <c r="C148" s="1" t="s">
        <v>21</v>
      </c>
      <c r="D148" s="1">
        <f t="shared" si="5"/>
        <v>5616</v>
      </c>
      <c r="E148" s="1">
        <f t="shared" si="4"/>
        <v>0</v>
      </c>
      <c r="I148" s="1">
        <v>0</v>
      </c>
      <c r="J148" s="1">
        <v>0</v>
      </c>
    </row>
    <row r="149" spans="2:10" ht="12.75">
      <c r="B149" s="4">
        <v>40105</v>
      </c>
      <c r="C149" s="1" t="s">
        <v>15</v>
      </c>
      <c r="D149" s="1">
        <f t="shared" si="5"/>
        <v>4883</v>
      </c>
      <c r="E149" s="1">
        <f t="shared" si="4"/>
        <v>0</v>
      </c>
      <c r="I149" s="1">
        <v>0</v>
      </c>
      <c r="J149" s="1">
        <v>0</v>
      </c>
    </row>
    <row r="150" spans="2:10" ht="12.75">
      <c r="B150" s="4">
        <v>40106</v>
      </c>
      <c r="C150" s="1" t="s">
        <v>16</v>
      </c>
      <c r="D150" s="1">
        <f t="shared" si="5"/>
        <v>4731</v>
      </c>
      <c r="E150" s="1">
        <f t="shared" si="4"/>
        <v>1200</v>
      </c>
      <c r="I150" s="1">
        <v>0</v>
      </c>
      <c r="J150" s="1">
        <v>1200</v>
      </c>
    </row>
    <row r="151" spans="2:10" ht="12.75">
      <c r="B151" s="4">
        <v>40107</v>
      </c>
      <c r="C151" s="1" t="s">
        <v>17</v>
      </c>
      <c r="D151" s="1">
        <f t="shared" si="5"/>
        <v>3749</v>
      </c>
      <c r="E151" s="1">
        <f t="shared" si="4"/>
        <v>0</v>
      </c>
      <c r="I151" s="1">
        <v>0</v>
      </c>
      <c r="J151" s="1">
        <v>0</v>
      </c>
    </row>
    <row r="152" spans="2:10" ht="12.75">
      <c r="B152" s="4">
        <v>40108</v>
      </c>
      <c r="C152" s="1" t="s">
        <v>18</v>
      </c>
      <c r="D152" s="1">
        <f t="shared" si="5"/>
        <v>2739</v>
      </c>
      <c r="E152" s="1">
        <f t="shared" si="4"/>
        <v>0</v>
      </c>
      <c r="I152" s="1">
        <v>0</v>
      </c>
      <c r="J152" s="1">
        <v>0</v>
      </c>
    </row>
    <row r="153" spans="2:10" ht="12.75">
      <c r="B153" s="4">
        <v>40109</v>
      </c>
      <c r="C153" s="1" t="s">
        <v>19</v>
      </c>
      <c r="D153" s="1">
        <f t="shared" si="5"/>
        <v>3816</v>
      </c>
      <c r="E153" s="1">
        <f t="shared" si="4"/>
        <v>1077</v>
      </c>
      <c r="I153" s="1">
        <v>0</v>
      </c>
      <c r="J153" s="1">
        <v>1077</v>
      </c>
    </row>
    <row r="154" spans="2:10" ht="12.75">
      <c r="B154" s="4">
        <v>40110</v>
      </c>
      <c r="C154" s="1" t="s">
        <v>20</v>
      </c>
      <c r="D154" s="1">
        <f t="shared" si="5"/>
        <v>2277</v>
      </c>
      <c r="E154" s="1">
        <f t="shared" si="4"/>
        <v>0</v>
      </c>
      <c r="I154" s="1">
        <v>0</v>
      </c>
      <c r="J154" s="1">
        <v>0</v>
      </c>
    </row>
    <row r="155" spans="2:10" ht="12.75">
      <c r="B155" s="4">
        <v>40111</v>
      </c>
      <c r="C155" s="1" t="s">
        <v>21</v>
      </c>
      <c r="D155" s="1">
        <f t="shared" si="5"/>
        <v>3780</v>
      </c>
      <c r="E155" s="1">
        <f t="shared" si="4"/>
        <v>1503</v>
      </c>
      <c r="I155" s="1">
        <v>1503</v>
      </c>
      <c r="J155" s="1">
        <v>0</v>
      </c>
    </row>
    <row r="156" spans="2:10" ht="12.75">
      <c r="B156" s="4">
        <v>40112</v>
      </c>
      <c r="C156" s="1" t="s">
        <v>15</v>
      </c>
      <c r="D156" s="1">
        <f t="shared" si="5"/>
        <v>5124</v>
      </c>
      <c r="E156" s="1">
        <f t="shared" si="4"/>
        <v>1344</v>
      </c>
      <c r="I156" s="1">
        <v>0</v>
      </c>
      <c r="J156" s="1">
        <v>1344</v>
      </c>
    </row>
    <row r="157" spans="2:10" ht="12.75">
      <c r="B157" s="4">
        <v>40113</v>
      </c>
      <c r="C157" s="1" t="s">
        <v>16</v>
      </c>
      <c r="D157" s="1">
        <f t="shared" si="5"/>
        <v>3924</v>
      </c>
      <c r="E157" s="1">
        <f t="shared" si="4"/>
        <v>0</v>
      </c>
      <c r="I157" s="1">
        <v>0</v>
      </c>
      <c r="J157" s="1">
        <v>0</v>
      </c>
    </row>
    <row r="158" spans="2:10" ht="12.75">
      <c r="B158" s="4">
        <v>40114</v>
      </c>
      <c r="C158" s="1" t="s">
        <v>17</v>
      </c>
      <c r="D158" s="1">
        <f t="shared" si="5"/>
        <v>3924</v>
      </c>
      <c r="E158" s="1">
        <f t="shared" si="4"/>
        <v>0</v>
      </c>
      <c r="I158" s="1">
        <v>0</v>
      </c>
      <c r="J158" s="1">
        <v>0</v>
      </c>
    </row>
    <row r="159" spans="2:10" ht="12.75">
      <c r="B159" s="4">
        <v>40115</v>
      </c>
      <c r="C159" s="1" t="s">
        <v>18</v>
      </c>
      <c r="D159" s="1">
        <f t="shared" si="5"/>
        <v>3924</v>
      </c>
      <c r="E159" s="1">
        <f t="shared" si="4"/>
        <v>0</v>
      </c>
      <c r="I159" s="1">
        <v>0</v>
      </c>
      <c r="J159" s="1">
        <v>0</v>
      </c>
    </row>
    <row r="160" spans="2:10" ht="12.75">
      <c r="B160" s="4">
        <v>40116</v>
      </c>
      <c r="C160" s="1" t="s">
        <v>19</v>
      </c>
      <c r="D160" s="1">
        <f t="shared" si="5"/>
        <v>2847</v>
      </c>
      <c r="E160" s="1">
        <f t="shared" si="4"/>
        <v>0</v>
      </c>
      <c r="I160" s="1">
        <v>0</v>
      </c>
      <c r="J160" s="1">
        <v>0</v>
      </c>
    </row>
    <row r="161" spans="2:10" ht="12.75">
      <c r="B161" s="4">
        <v>40117</v>
      </c>
      <c r="C161" s="1" t="s">
        <v>20</v>
      </c>
      <c r="D161" s="1">
        <f t="shared" si="5"/>
        <v>2847</v>
      </c>
      <c r="E161" s="1">
        <f t="shared" si="4"/>
        <v>0</v>
      </c>
      <c r="I161" s="1">
        <v>0</v>
      </c>
      <c r="J161" s="1">
        <v>0</v>
      </c>
    </row>
    <row r="162" spans="2:10" ht="12.75">
      <c r="B162" s="4">
        <v>40118</v>
      </c>
      <c r="C162" s="1" t="s">
        <v>21</v>
      </c>
      <c r="D162" s="1">
        <f t="shared" si="5"/>
        <v>1344</v>
      </c>
      <c r="E162" s="1">
        <f t="shared" si="4"/>
        <v>0</v>
      </c>
      <c r="I162" s="1">
        <v>0</v>
      </c>
      <c r="J162" s="1">
        <v>0</v>
      </c>
    </row>
    <row r="163" spans="2:10" ht="12.75">
      <c r="B163" s="4">
        <v>40119</v>
      </c>
      <c r="C163" s="1" t="s">
        <v>15</v>
      </c>
      <c r="D163" s="1">
        <f t="shared" si="5"/>
        <v>0</v>
      </c>
      <c r="E163" s="1">
        <f t="shared" si="4"/>
        <v>0</v>
      </c>
      <c r="I163" s="1">
        <v>0</v>
      </c>
      <c r="J163" s="1">
        <v>0</v>
      </c>
    </row>
    <row r="164" spans="2:10" ht="12.75">
      <c r="B164" s="4">
        <v>40120</v>
      </c>
      <c r="C164" s="1" t="s">
        <v>16</v>
      </c>
      <c r="D164" s="1">
        <f t="shared" si="5"/>
        <v>1309</v>
      </c>
      <c r="E164" s="1">
        <f t="shared" si="4"/>
        <v>1309</v>
      </c>
      <c r="G164" s="1">
        <v>1309</v>
      </c>
      <c r="I164" s="1">
        <v>0</v>
      </c>
      <c r="J164" s="1">
        <v>0</v>
      </c>
    </row>
    <row r="165" spans="2:10" ht="12.75">
      <c r="B165" s="4">
        <v>40121</v>
      </c>
      <c r="C165" s="1" t="s">
        <v>17</v>
      </c>
      <c r="D165" s="1">
        <f t="shared" si="5"/>
        <v>1309</v>
      </c>
      <c r="E165" s="1">
        <f t="shared" si="4"/>
        <v>0</v>
      </c>
      <c r="I165" s="1">
        <v>0</v>
      </c>
      <c r="J165" s="1">
        <v>0</v>
      </c>
    </row>
    <row r="166" spans="2:10" ht="12.75">
      <c r="B166" s="4">
        <v>40122</v>
      </c>
      <c r="C166" s="1" t="s">
        <v>18</v>
      </c>
      <c r="D166" s="1">
        <f t="shared" si="5"/>
        <v>1802</v>
      </c>
      <c r="E166" s="1">
        <f t="shared" si="4"/>
        <v>493</v>
      </c>
      <c r="I166" s="1">
        <v>0</v>
      </c>
      <c r="J166" s="1">
        <v>493</v>
      </c>
    </row>
    <row r="167" spans="2:10" ht="12.75">
      <c r="B167" s="4">
        <v>40123</v>
      </c>
      <c r="C167" s="1" t="s">
        <v>19</v>
      </c>
      <c r="D167" s="1">
        <f t="shared" si="5"/>
        <v>1802</v>
      </c>
      <c r="E167" s="1">
        <f t="shared" si="4"/>
        <v>0</v>
      </c>
      <c r="I167" s="1">
        <v>0</v>
      </c>
      <c r="J167" s="1">
        <v>0</v>
      </c>
    </row>
    <row r="168" spans="2:10" ht="12.75">
      <c r="B168" s="4">
        <v>40124</v>
      </c>
      <c r="C168" s="1" t="s">
        <v>20</v>
      </c>
      <c r="D168" s="1">
        <f t="shared" si="5"/>
        <v>2747</v>
      </c>
      <c r="E168" s="1">
        <f t="shared" si="4"/>
        <v>945</v>
      </c>
      <c r="I168" s="1">
        <v>0</v>
      </c>
      <c r="J168" s="1">
        <v>945</v>
      </c>
    </row>
    <row r="169" spans="2:10" ht="12.75">
      <c r="B169" s="4">
        <v>40125</v>
      </c>
      <c r="C169" s="1" t="s">
        <v>21</v>
      </c>
      <c r="D169" s="1">
        <f t="shared" si="5"/>
        <v>2747</v>
      </c>
      <c r="E169" s="1">
        <f t="shared" si="4"/>
        <v>0</v>
      </c>
      <c r="I169" s="1">
        <v>0</v>
      </c>
      <c r="J169" s="1">
        <v>0</v>
      </c>
    </row>
    <row r="170" spans="2:10" ht="12.75">
      <c r="B170" s="4">
        <v>40126</v>
      </c>
      <c r="C170" s="1" t="s">
        <v>15</v>
      </c>
      <c r="D170" s="1">
        <f t="shared" si="5"/>
        <v>2747</v>
      </c>
      <c r="E170" s="1">
        <f t="shared" si="4"/>
        <v>0</v>
      </c>
      <c r="I170" s="1">
        <v>0</v>
      </c>
      <c r="J170" s="1">
        <v>0</v>
      </c>
    </row>
    <row r="171" spans="2:10" ht="12.75">
      <c r="B171" s="4">
        <v>40127</v>
      </c>
      <c r="C171" s="1" t="s">
        <v>16</v>
      </c>
      <c r="D171" s="1">
        <f t="shared" si="5"/>
        <v>2010</v>
      </c>
      <c r="E171" s="1">
        <f t="shared" si="4"/>
        <v>572</v>
      </c>
      <c r="I171" s="1">
        <v>0</v>
      </c>
      <c r="J171" s="1">
        <v>572</v>
      </c>
    </row>
    <row r="172" spans="2:10" ht="12.75">
      <c r="B172" s="4">
        <v>40128</v>
      </c>
      <c r="C172" s="1" t="s">
        <v>17</v>
      </c>
      <c r="D172" s="1">
        <f t="shared" si="5"/>
        <v>3482</v>
      </c>
      <c r="E172" s="1">
        <f t="shared" si="4"/>
        <v>1472</v>
      </c>
      <c r="I172" s="1">
        <v>0</v>
      </c>
      <c r="J172" s="1">
        <v>1472</v>
      </c>
    </row>
    <row r="173" spans="2:10" ht="12.75">
      <c r="B173" s="4">
        <v>40129</v>
      </c>
      <c r="C173" s="1" t="s">
        <v>18</v>
      </c>
      <c r="D173" s="1">
        <f t="shared" si="5"/>
        <v>3791</v>
      </c>
      <c r="E173" s="1">
        <f t="shared" si="4"/>
        <v>802</v>
      </c>
      <c r="I173" s="1">
        <v>0</v>
      </c>
      <c r="J173" s="1">
        <v>802</v>
      </c>
    </row>
    <row r="174" spans="2:10" ht="12.75">
      <c r="B174" s="4">
        <v>40130</v>
      </c>
      <c r="C174" s="1" t="s">
        <v>19</v>
      </c>
      <c r="D174" s="1">
        <f t="shared" si="5"/>
        <v>3791</v>
      </c>
      <c r="E174" s="1">
        <f t="shared" si="4"/>
        <v>0</v>
      </c>
      <c r="I174" s="1">
        <v>0</v>
      </c>
      <c r="J174" s="1">
        <v>0</v>
      </c>
    </row>
    <row r="175" spans="2:10" ht="12.75">
      <c r="B175" s="4">
        <v>40131</v>
      </c>
      <c r="C175" s="1" t="s">
        <v>20</v>
      </c>
      <c r="D175" s="1">
        <f t="shared" si="5"/>
        <v>2846</v>
      </c>
      <c r="E175" s="1">
        <f t="shared" si="4"/>
        <v>0</v>
      </c>
      <c r="I175" s="1">
        <v>0</v>
      </c>
      <c r="J175" s="1">
        <v>0</v>
      </c>
    </row>
    <row r="176" spans="2:10" ht="12.75">
      <c r="B176" s="4">
        <v>40132</v>
      </c>
      <c r="C176" s="1" t="s">
        <v>21</v>
      </c>
      <c r="D176" s="1">
        <f t="shared" si="5"/>
        <v>4011</v>
      </c>
      <c r="E176" s="1">
        <f t="shared" si="4"/>
        <v>1165</v>
      </c>
      <c r="I176" s="1">
        <v>0</v>
      </c>
      <c r="J176" s="1">
        <v>1165</v>
      </c>
    </row>
    <row r="177" spans="2:10" ht="12.75">
      <c r="B177" s="4">
        <v>40133</v>
      </c>
      <c r="C177" s="1" t="s">
        <v>15</v>
      </c>
      <c r="D177" s="1">
        <f t="shared" si="5"/>
        <v>4011</v>
      </c>
      <c r="E177" s="1">
        <f t="shared" si="4"/>
        <v>0</v>
      </c>
      <c r="I177" s="1">
        <v>0</v>
      </c>
      <c r="J177" s="1">
        <v>0</v>
      </c>
    </row>
    <row r="178" spans="2:10" ht="12.75">
      <c r="B178" s="4">
        <v>40134</v>
      </c>
      <c r="C178" s="1" t="s">
        <v>16</v>
      </c>
      <c r="D178" s="1">
        <f t="shared" si="5"/>
        <v>3714</v>
      </c>
      <c r="E178" s="1">
        <f t="shared" si="4"/>
        <v>275</v>
      </c>
      <c r="I178" s="1">
        <v>0</v>
      </c>
      <c r="J178" s="1">
        <v>275</v>
      </c>
    </row>
    <row r="179" spans="2:10" ht="12.75">
      <c r="B179" s="4">
        <v>40135</v>
      </c>
      <c r="C179" s="1" t="s">
        <v>17</v>
      </c>
      <c r="D179" s="1">
        <f t="shared" si="5"/>
        <v>3195</v>
      </c>
      <c r="E179" s="1">
        <f t="shared" si="4"/>
        <v>953</v>
      </c>
      <c r="I179" s="1">
        <v>0</v>
      </c>
      <c r="J179" s="1">
        <v>953</v>
      </c>
    </row>
    <row r="180" spans="2:10" ht="12.75">
      <c r="B180" s="4">
        <v>40136</v>
      </c>
      <c r="C180" s="1" t="s">
        <v>18</v>
      </c>
      <c r="D180" s="1">
        <f t="shared" si="5"/>
        <v>2393</v>
      </c>
      <c r="E180" s="1">
        <f t="shared" si="4"/>
        <v>0</v>
      </c>
      <c r="I180" s="1">
        <v>0</v>
      </c>
      <c r="J180" s="1">
        <v>0</v>
      </c>
    </row>
    <row r="181" spans="2:10" ht="12.75">
      <c r="B181" s="4">
        <v>40137</v>
      </c>
      <c r="C181" s="1" t="s">
        <v>19</v>
      </c>
      <c r="D181" s="1">
        <f t="shared" si="5"/>
        <v>2393</v>
      </c>
      <c r="E181" s="1">
        <f t="shared" si="4"/>
        <v>0</v>
      </c>
      <c r="I181" s="1">
        <v>0</v>
      </c>
      <c r="J181" s="1">
        <v>0</v>
      </c>
    </row>
    <row r="182" spans="2:10" ht="12.75">
      <c r="B182" s="4">
        <v>40138</v>
      </c>
      <c r="C182" s="1" t="s">
        <v>20</v>
      </c>
      <c r="D182" s="1">
        <f t="shared" si="5"/>
        <v>3407</v>
      </c>
      <c r="E182" s="1">
        <f t="shared" si="4"/>
        <v>1014</v>
      </c>
      <c r="I182" s="1">
        <v>0</v>
      </c>
      <c r="J182" s="1">
        <v>1014</v>
      </c>
    </row>
    <row r="183" spans="2:10" ht="12.75">
      <c r="B183" s="4">
        <v>40139</v>
      </c>
      <c r="C183" s="1" t="s">
        <v>21</v>
      </c>
      <c r="D183" s="1">
        <f t="shared" si="5"/>
        <v>2653</v>
      </c>
      <c r="E183" s="1">
        <f t="shared" si="4"/>
        <v>411</v>
      </c>
      <c r="I183" s="1">
        <v>0</v>
      </c>
      <c r="J183" s="1">
        <v>411</v>
      </c>
    </row>
    <row r="184" spans="2:10" ht="12.75">
      <c r="B184" s="4">
        <v>40140</v>
      </c>
      <c r="C184" s="1" t="s">
        <v>15</v>
      </c>
      <c r="D184" s="1">
        <f t="shared" si="5"/>
        <v>3423</v>
      </c>
      <c r="E184" s="1">
        <f t="shared" si="4"/>
        <v>770</v>
      </c>
      <c r="I184" s="1">
        <v>0</v>
      </c>
      <c r="J184" s="1">
        <v>770</v>
      </c>
    </row>
    <row r="185" spans="2:10" ht="12.75">
      <c r="B185" s="4">
        <v>40141</v>
      </c>
      <c r="C185" s="1" t="s">
        <v>16</v>
      </c>
      <c r="D185" s="1">
        <f t="shared" si="5"/>
        <v>4974</v>
      </c>
      <c r="E185" s="1">
        <f t="shared" si="4"/>
        <v>1826</v>
      </c>
      <c r="I185" s="1">
        <v>0</v>
      </c>
      <c r="J185" s="1">
        <v>1826</v>
      </c>
    </row>
    <row r="186" spans="2:10" ht="12.75">
      <c r="B186" s="4">
        <v>40142</v>
      </c>
      <c r="C186" s="1" t="s">
        <v>17</v>
      </c>
      <c r="D186" s="1">
        <f t="shared" si="5"/>
        <v>6837</v>
      </c>
      <c r="E186" s="1">
        <f t="shared" si="4"/>
        <v>2816</v>
      </c>
      <c r="I186" s="1">
        <v>0</v>
      </c>
      <c r="J186" s="1">
        <v>2816</v>
      </c>
    </row>
    <row r="187" spans="2:10" ht="12.75">
      <c r="B187" s="4">
        <v>40143</v>
      </c>
      <c r="C187" s="1" t="s">
        <v>18</v>
      </c>
      <c r="D187" s="1">
        <f t="shared" si="5"/>
        <v>8148</v>
      </c>
      <c r="E187" s="1">
        <f t="shared" si="4"/>
        <v>1311</v>
      </c>
      <c r="I187" s="1">
        <v>0</v>
      </c>
      <c r="J187" s="1">
        <v>1311</v>
      </c>
    </row>
    <row r="188" spans="2:10" ht="12.75">
      <c r="B188" s="4">
        <v>40144</v>
      </c>
      <c r="C188" s="1" t="s">
        <v>19</v>
      </c>
      <c r="D188" s="1">
        <f t="shared" si="5"/>
        <v>10315</v>
      </c>
      <c r="E188" s="1">
        <f t="shared" si="4"/>
        <v>2167</v>
      </c>
      <c r="I188" s="1">
        <v>0</v>
      </c>
      <c r="J188" s="1">
        <f>2167</f>
        <v>2167</v>
      </c>
    </row>
    <row r="189" spans="2:10" ht="12.75">
      <c r="B189" s="4">
        <v>40145</v>
      </c>
      <c r="C189" s="1" t="s">
        <v>20</v>
      </c>
      <c r="D189" s="1">
        <f t="shared" si="5"/>
        <v>11541</v>
      </c>
      <c r="E189" s="1">
        <f t="shared" si="4"/>
        <v>2240</v>
      </c>
      <c r="I189" s="1">
        <v>0</v>
      </c>
      <c r="J189" s="1">
        <v>2240</v>
      </c>
    </row>
    <row r="190" spans="2:10" ht="12.75">
      <c r="B190" s="4">
        <v>40146</v>
      </c>
      <c r="C190" s="1" t="s">
        <v>21</v>
      </c>
      <c r="D190" s="1">
        <f t="shared" si="5"/>
        <v>11130</v>
      </c>
      <c r="E190" s="1">
        <f t="shared" si="4"/>
        <v>0</v>
      </c>
      <c r="I190" s="1">
        <v>0</v>
      </c>
      <c r="J190" s="1">
        <v>0</v>
      </c>
    </row>
    <row r="191" spans="2:10" ht="12.75">
      <c r="B191" s="4">
        <v>40147</v>
      </c>
      <c r="C191" s="1" t="s">
        <v>15</v>
      </c>
      <c r="D191" s="1">
        <f t="shared" si="5"/>
        <v>10360</v>
      </c>
      <c r="E191" s="1">
        <f t="shared" si="4"/>
        <v>0</v>
      </c>
      <c r="I191" s="1">
        <v>0</v>
      </c>
      <c r="J191" s="1">
        <v>0</v>
      </c>
    </row>
    <row r="192" spans="2:10" ht="12.75">
      <c r="B192" s="4">
        <v>40148</v>
      </c>
      <c r="C192" s="1" t="s">
        <v>16</v>
      </c>
      <c r="D192" s="1">
        <f t="shared" si="5"/>
        <v>9747</v>
      </c>
      <c r="E192" s="1">
        <f t="shared" si="4"/>
        <v>1213</v>
      </c>
      <c r="I192" s="1">
        <v>0</v>
      </c>
      <c r="J192" s="1">
        <v>1213</v>
      </c>
    </row>
    <row r="193" spans="2:10" ht="12.75">
      <c r="B193" s="4">
        <v>40149</v>
      </c>
      <c r="C193" s="1" t="s">
        <v>17</v>
      </c>
      <c r="D193" s="1">
        <f t="shared" si="5"/>
        <v>8424</v>
      </c>
      <c r="E193" s="1">
        <f t="shared" si="4"/>
        <v>1493</v>
      </c>
      <c r="I193" s="1">
        <v>0</v>
      </c>
      <c r="J193" s="1">
        <v>1493</v>
      </c>
    </row>
    <row r="194" spans="2:10" ht="12.75">
      <c r="B194" s="4">
        <v>40150</v>
      </c>
      <c r="C194" s="1" t="s">
        <v>18</v>
      </c>
      <c r="D194" s="1">
        <f t="shared" si="5"/>
        <v>8427</v>
      </c>
      <c r="E194" s="1">
        <f aca="true" t="shared" si="6" ref="E194:E257">SUM(F194:IV194)</f>
        <v>1314</v>
      </c>
      <c r="I194" s="1">
        <v>0</v>
      </c>
      <c r="J194" s="1">
        <f>1133+181</f>
        <v>1314</v>
      </c>
    </row>
    <row r="195" spans="2:10" ht="12.75">
      <c r="B195" s="4">
        <v>40151</v>
      </c>
      <c r="C195" s="1" t="s">
        <v>19</v>
      </c>
      <c r="D195" s="1">
        <f t="shared" si="5"/>
        <v>7358</v>
      </c>
      <c r="E195" s="1">
        <f t="shared" si="6"/>
        <v>1098</v>
      </c>
      <c r="I195" s="1">
        <v>0</v>
      </c>
      <c r="J195" s="1">
        <v>1098</v>
      </c>
    </row>
    <row r="196" spans="2:9" ht="12.75">
      <c r="B196" s="4">
        <v>40152</v>
      </c>
      <c r="C196" s="1" t="s">
        <v>20</v>
      </c>
      <c r="D196" s="1">
        <f t="shared" si="5"/>
        <v>5118</v>
      </c>
      <c r="E196" s="1">
        <f t="shared" si="6"/>
        <v>0</v>
      </c>
      <c r="I196" s="1">
        <v>0</v>
      </c>
    </row>
    <row r="197" spans="2:9" ht="12.75">
      <c r="B197" s="4">
        <v>40153</v>
      </c>
      <c r="C197" s="1" t="s">
        <v>21</v>
      </c>
      <c r="D197" s="1">
        <f t="shared" si="5"/>
        <v>5118</v>
      </c>
      <c r="E197" s="1">
        <f t="shared" si="6"/>
        <v>0</v>
      </c>
      <c r="I197" s="1">
        <v>0</v>
      </c>
    </row>
    <row r="198" spans="2:9" ht="12.75">
      <c r="B198" s="4">
        <v>40154</v>
      </c>
      <c r="C198" s="1" t="s">
        <v>15</v>
      </c>
      <c r="D198" s="1">
        <f t="shared" si="5"/>
        <v>8061</v>
      </c>
      <c r="E198" s="1">
        <f t="shared" si="6"/>
        <v>2943</v>
      </c>
      <c r="I198" s="1">
        <v>2943</v>
      </c>
    </row>
    <row r="199" spans="2:9" ht="12.75">
      <c r="B199" s="4">
        <v>40155</v>
      </c>
      <c r="C199" s="1" t="s">
        <v>16</v>
      </c>
      <c r="D199" s="1">
        <f t="shared" si="5"/>
        <v>8066</v>
      </c>
      <c r="E199" s="1">
        <f t="shared" si="6"/>
        <v>1218</v>
      </c>
      <c r="I199" s="1">
        <v>1218</v>
      </c>
    </row>
    <row r="200" spans="2:9" ht="12.75">
      <c r="B200" s="4">
        <v>40156</v>
      </c>
      <c r="C200" s="1" t="s">
        <v>17</v>
      </c>
      <c r="D200" s="1">
        <f t="shared" si="5"/>
        <v>6842</v>
      </c>
      <c r="E200" s="1">
        <f t="shared" si="6"/>
        <v>269</v>
      </c>
      <c r="G200" s="1">
        <v>269</v>
      </c>
      <c r="I200" s="1">
        <v>0</v>
      </c>
    </row>
    <row r="201" spans="2:9" ht="12.75">
      <c r="B201" s="4">
        <v>40157</v>
      </c>
      <c r="C201" s="1" t="s">
        <v>18</v>
      </c>
      <c r="D201" s="1">
        <f t="shared" si="5"/>
        <v>6438</v>
      </c>
      <c r="E201" s="1">
        <f t="shared" si="6"/>
        <v>910</v>
      </c>
      <c r="G201" s="1">
        <f>184+17+577</f>
        <v>778</v>
      </c>
      <c r="I201" s="1">
        <f>112+20</f>
        <v>132</v>
      </c>
    </row>
    <row r="202" spans="2:9" ht="12.75">
      <c r="B202" s="4">
        <v>40158</v>
      </c>
      <c r="C202" s="1" t="s">
        <v>19</v>
      </c>
      <c r="D202" s="1">
        <f t="shared" si="5"/>
        <v>6666</v>
      </c>
      <c r="E202" s="1">
        <f t="shared" si="6"/>
        <v>1326</v>
      </c>
      <c r="I202" s="1">
        <v>1326</v>
      </c>
    </row>
    <row r="203" spans="2:9" ht="12.75">
      <c r="B203" s="4">
        <v>40159</v>
      </c>
      <c r="C203" s="1" t="s">
        <v>20</v>
      </c>
      <c r="D203" s="1">
        <f t="shared" si="5"/>
        <v>8791</v>
      </c>
      <c r="E203" s="1">
        <f t="shared" si="6"/>
        <v>2125</v>
      </c>
      <c r="I203" s="1">
        <v>2125</v>
      </c>
    </row>
    <row r="204" spans="2:9" ht="12.75">
      <c r="B204" s="4">
        <v>40160</v>
      </c>
      <c r="C204" s="1" t="s">
        <v>21</v>
      </c>
      <c r="D204" s="1">
        <f t="shared" si="5"/>
        <v>8791</v>
      </c>
      <c r="E204" s="1">
        <f t="shared" si="6"/>
        <v>0</v>
      </c>
      <c r="I204" s="1">
        <v>0</v>
      </c>
    </row>
    <row r="205" spans="2:9" ht="12.75">
      <c r="B205" s="4">
        <v>40161</v>
      </c>
      <c r="C205" s="1" t="s">
        <v>15</v>
      </c>
      <c r="D205" s="1">
        <f t="shared" si="5"/>
        <v>5848</v>
      </c>
      <c r="E205" s="1">
        <f t="shared" si="6"/>
        <v>0</v>
      </c>
      <c r="I205" s="1">
        <v>0</v>
      </c>
    </row>
    <row r="206" spans="2:9" ht="12.75">
      <c r="B206" s="4">
        <v>40162</v>
      </c>
      <c r="C206" s="1" t="s">
        <v>16</v>
      </c>
      <c r="D206" s="1">
        <f t="shared" si="5"/>
        <v>7725</v>
      </c>
      <c r="E206" s="1">
        <f t="shared" si="6"/>
        <v>3095</v>
      </c>
      <c r="I206" s="1">
        <f>1502+1593</f>
        <v>3095</v>
      </c>
    </row>
    <row r="207" spans="2:9" ht="12.75">
      <c r="B207" s="4">
        <v>40163</v>
      </c>
      <c r="C207" s="1" t="s">
        <v>17</v>
      </c>
      <c r="D207" s="1">
        <f t="shared" si="5"/>
        <v>10295</v>
      </c>
      <c r="E207" s="1">
        <f t="shared" si="6"/>
        <v>2839</v>
      </c>
      <c r="I207" s="1">
        <v>2839</v>
      </c>
    </row>
    <row r="208" spans="2:9" ht="12.75">
      <c r="B208" s="4">
        <v>40164</v>
      </c>
      <c r="C208" s="1" t="s">
        <v>18</v>
      </c>
      <c r="D208" s="1">
        <f t="shared" si="5"/>
        <v>11301</v>
      </c>
      <c r="E208" s="1">
        <f t="shared" si="6"/>
        <v>1916</v>
      </c>
      <c r="G208" s="1">
        <f>300+838</f>
        <v>1138</v>
      </c>
      <c r="I208" s="1">
        <v>778</v>
      </c>
    </row>
    <row r="209" spans="2:9" ht="12.75">
      <c r="B209" s="4">
        <v>40165</v>
      </c>
      <c r="C209" s="1" t="s">
        <v>19</v>
      </c>
      <c r="D209" s="1">
        <f t="shared" si="5"/>
        <v>10698</v>
      </c>
      <c r="E209" s="1">
        <f t="shared" si="6"/>
        <v>723</v>
      </c>
      <c r="I209" s="1">
        <f>102+621</f>
        <v>723</v>
      </c>
    </row>
    <row r="210" spans="2:9" ht="12.75">
      <c r="B210" s="4">
        <v>40166</v>
      </c>
      <c r="C210" s="1" t="s">
        <v>20</v>
      </c>
      <c r="D210" s="1">
        <f t="shared" si="5"/>
        <v>9449</v>
      </c>
      <c r="E210" s="1">
        <f t="shared" si="6"/>
        <v>876</v>
      </c>
      <c r="I210" s="1">
        <v>876</v>
      </c>
    </row>
    <row r="211" spans="2:9" ht="12.75">
      <c r="B211" s="4">
        <v>40167</v>
      </c>
      <c r="C211" s="1" t="s">
        <v>21</v>
      </c>
      <c r="D211" s="1">
        <f t="shared" si="5"/>
        <v>9449</v>
      </c>
      <c r="E211" s="1">
        <f t="shared" si="6"/>
        <v>0</v>
      </c>
      <c r="I211" s="1">
        <v>0</v>
      </c>
    </row>
    <row r="212" spans="2:9" ht="12.75">
      <c r="B212" s="4">
        <v>40168</v>
      </c>
      <c r="C212" s="1" t="s">
        <v>15</v>
      </c>
      <c r="D212" s="1">
        <f t="shared" si="5"/>
        <v>10670</v>
      </c>
      <c r="E212" s="1">
        <f t="shared" si="6"/>
        <v>1221</v>
      </c>
      <c r="I212" s="1">
        <v>1221</v>
      </c>
    </row>
    <row r="213" spans="2:9" ht="12.75">
      <c r="B213" s="4">
        <v>40169</v>
      </c>
      <c r="C213" s="1" t="s">
        <v>16</v>
      </c>
      <c r="D213" s="1">
        <f t="shared" si="5"/>
        <v>8985</v>
      </c>
      <c r="E213" s="1">
        <f t="shared" si="6"/>
        <v>1410</v>
      </c>
      <c r="I213" s="1">
        <v>1410</v>
      </c>
    </row>
    <row r="214" spans="2:9" ht="12.75">
      <c r="B214" s="4">
        <v>40170</v>
      </c>
      <c r="C214" s="1" t="s">
        <v>17</v>
      </c>
      <c r="D214" s="1">
        <f t="shared" si="5"/>
        <v>9070</v>
      </c>
      <c r="E214" s="1">
        <f t="shared" si="6"/>
        <v>2924</v>
      </c>
      <c r="G214" s="1">
        <f>524+50</f>
        <v>574</v>
      </c>
      <c r="I214" s="1">
        <v>2350</v>
      </c>
    </row>
    <row r="215" spans="2:9" ht="12.75">
      <c r="B215" s="4">
        <v>40171</v>
      </c>
      <c r="C215" s="1" t="s">
        <v>18</v>
      </c>
      <c r="D215" s="1">
        <f t="shared" si="5"/>
        <v>9515</v>
      </c>
      <c r="E215" s="1">
        <f t="shared" si="6"/>
        <v>2361</v>
      </c>
      <c r="I215" s="1">
        <v>2361</v>
      </c>
    </row>
    <row r="216" spans="2:9" ht="12.75">
      <c r="B216" s="4">
        <v>40172</v>
      </c>
      <c r="C216" s="1" t="s">
        <v>19</v>
      </c>
      <c r="D216" s="1">
        <f t="shared" si="5"/>
        <v>8792</v>
      </c>
      <c r="E216" s="1">
        <f t="shared" si="6"/>
        <v>0</v>
      </c>
      <c r="I216" s="1">
        <v>0</v>
      </c>
    </row>
    <row r="217" spans="2:9" ht="12.75">
      <c r="B217" s="4">
        <v>40173</v>
      </c>
      <c r="C217" s="1" t="s">
        <v>20</v>
      </c>
      <c r="D217" s="1">
        <f t="shared" si="5"/>
        <v>9276</v>
      </c>
      <c r="E217" s="1">
        <f t="shared" si="6"/>
        <v>1360</v>
      </c>
      <c r="I217" s="1">
        <v>1360</v>
      </c>
    </row>
    <row r="218" spans="2:9" ht="12.75">
      <c r="B218" s="4">
        <v>40174</v>
      </c>
      <c r="C218" s="1" t="s">
        <v>21</v>
      </c>
      <c r="D218" s="1">
        <f t="shared" si="5"/>
        <v>10926</v>
      </c>
      <c r="E218" s="1">
        <f t="shared" si="6"/>
        <v>1650</v>
      </c>
      <c r="G218" s="1">
        <f>360+70</f>
        <v>430</v>
      </c>
      <c r="I218" s="1">
        <f>1220</f>
        <v>1220</v>
      </c>
    </row>
    <row r="219" spans="2:9" ht="12.75">
      <c r="B219" s="4">
        <v>40175</v>
      </c>
      <c r="C219" s="1" t="s">
        <v>15</v>
      </c>
      <c r="D219" s="1">
        <f t="shared" si="5"/>
        <v>12144</v>
      </c>
      <c r="E219" s="1">
        <f t="shared" si="6"/>
        <v>2439</v>
      </c>
      <c r="I219" s="1">
        <v>2439</v>
      </c>
    </row>
    <row r="220" spans="2:9" ht="12.75">
      <c r="B220" s="4">
        <v>40176</v>
      </c>
      <c r="C220" s="1" t="s">
        <v>16</v>
      </c>
      <c r="D220" s="1">
        <f t="shared" si="5"/>
        <v>11239</v>
      </c>
      <c r="E220" s="1">
        <f t="shared" si="6"/>
        <v>505</v>
      </c>
      <c r="I220" s="1">
        <v>505</v>
      </c>
    </row>
    <row r="221" spans="2:9" ht="12.75">
      <c r="B221" s="4">
        <v>40177</v>
      </c>
      <c r="C221" s="1" t="s">
        <v>17</v>
      </c>
      <c r="D221" s="1">
        <f t="shared" si="5"/>
        <v>11331</v>
      </c>
      <c r="E221" s="1">
        <f t="shared" si="6"/>
        <v>3016</v>
      </c>
      <c r="G221" s="1">
        <f>441+215</f>
        <v>656</v>
      </c>
      <c r="I221" s="1">
        <v>2360</v>
      </c>
    </row>
    <row r="222" spans="2:9" ht="12.75">
      <c r="B222" s="4">
        <v>40178</v>
      </c>
      <c r="C222" s="1" t="s">
        <v>18</v>
      </c>
      <c r="D222" s="1">
        <f t="shared" si="5"/>
        <v>15751</v>
      </c>
      <c r="E222" s="1">
        <f t="shared" si="6"/>
        <v>6781</v>
      </c>
      <c r="I222" s="1">
        <v>6781</v>
      </c>
    </row>
    <row r="223" spans="2:5" ht="12.75">
      <c r="B223" s="4">
        <v>40179</v>
      </c>
      <c r="C223" s="1" t="s">
        <v>19</v>
      </c>
      <c r="D223" s="1">
        <f t="shared" si="5"/>
        <v>15751</v>
      </c>
      <c r="E223" s="1">
        <f t="shared" si="6"/>
        <v>0</v>
      </c>
    </row>
    <row r="224" spans="2:6" ht="12.75">
      <c r="B224" s="4">
        <v>40180</v>
      </c>
      <c r="C224" s="1" t="s">
        <v>20</v>
      </c>
      <c r="D224" s="1">
        <f t="shared" si="5"/>
        <v>15175</v>
      </c>
      <c r="E224" s="1">
        <f t="shared" si="6"/>
        <v>784</v>
      </c>
      <c r="F224" s="1">
        <v>784</v>
      </c>
    </row>
    <row r="225" spans="2:6" ht="12.75">
      <c r="B225" s="4">
        <v>40181</v>
      </c>
      <c r="C225" s="1" t="s">
        <v>21</v>
      </c>
      <c r="D225" s="1">
        <f t="shared" si="5"/>
        <v>14367</v>
      </c>
      <c r="E225" s="1">
        <f t="shared" si="6"/>
        <v>842</v>
      </c>
      <c r="F225" s="1">
        <v>842</v>
      </c>
    </row>
    <row r="226" spans="2:6" ht="12.75">
      <c r="B226" s="4">
        <v>40182</v>
      </c>
      <c r="C226" s="1" t="s">
        <v>15</v>
      </c>
      <c r="D226" s="1">
        <f t="shared" si="5"/>
        <v>12290</v>
      </c>
      <c r="E226" s="1">
        <f t="shared" si="6"/>
        <v>362</v>
      </c>
      <c r="F226" s="1">
        <v>362</v>
      </c>
    </row>
    <row r="227" spans="2:6" ht="12.75">
      <c r="B227" s="4">
        <v>40183</v>
      </c>
      <c r="C227" s="1" t="s">
        <v>16</v>
      </c>
      <c r="D227" s="1">
        <f t="shared" si="5"/>
        <v>12669</v>
      </c>
      <c r="E227" s="1">
        <f t="shared" si="6"/>
        <v>884</v>
      </c>
      <c r="F227" s="1">
        <v>884</v>
      </c>
    </row>
    <row r="228" spans="2:9" ht="12.75">
      <c r="B228" s="4">
        <v>40184</v>
      </c>
      <c r="C228" s="1" t="s">
        <v>17</v>
      </c>
      <c r="D228" s="1">
        <f t="shared" si="5"/>
        <v>10064</v>
      </c>
      <c r="E228" s="1">
        <f t="shared" si="6"/>
        <v>411</v>
      </c>
      <c r="F228" s="1">
        <v>0</v>
      </c>
      <c r="I228" s="1">
        <v>411</v>
      </c>
    </row>
    <row r="229" spans="2:6" ht="12.75">
      <c r="B229" s="4">
        <v>40185</v>
      </c>
      <c r="C229" s="1" t="s">
        <v>18</v>
      </c>
      <c r="D229" s="1">
        <f t="shared" si="5"/>
        <v>3698</v>
      </c>
      <c r="E229" s="1">
        <f t="shared" si="6"/>
        <v>415</v>
      </c>
      <c r="F229" s="1">
        <v>415</v>
      </c>
    </row>
    <row r="230" spans="2:6" ht="12.75">
      <c r="B230" s="4">
        <v>40186</v>
      </c>
      <c r="C230" s="1" t="s">
        <v>19</v>
      </c>
      <c r="D230" s="1">
        <f t="shared" si="5"/>
        <v>4265</v>
      </c>
      <c r="E230" s="1">
        <f t="shared" si="6"/>
        <v>567</v>
      </c>
      <c r="F230" s="1">
        <v>567</v>
      </c>
    </row>
    <row r="231" spans="2:6" ht="12.75">
      <c r="B231" s="4">
        <v>40187</v>
      </c>
      <c r="C231" s="1" t="s">
        <v>20</v>
      </c>
      <c r="D231" s="1">
        <f t="shared" si="5"/>
        <v>4720</v>
      </c>
      <c r="E231" s="1">
        <f t="shared" si="6"/>
        <v>1239</v>
      </c>
      <c r="F231" s="1">
        <v>1239</v>
      </c>
    </row>
    <row r="232" spans="2:6" ht="12.75">
      <c r="B232" s="4">
        <v>40188</v>
      </c>
      <c r="C232" s="1" t="s">
        <v>21</v>
      </c>
      <c r="D232" s="1">
        <f t="shared" si="5"/>
        <v>3878</v>
      </c>
      <c r="E232" s="1">
        <f t="shared" si="6"/>
        <v>0</v>
      </c>
      <c r="F232" s="1">
        <v>0</v>
      </c>
    </row>
    <row r="233" spans="2:6" ht="12.75">
      <c r="B233" s="4">
        <v>40189</v>
      </c>
      <c r="C233" s="1" t="s">
        <v>15</v>
      </c>
      <c r="D233" s="1">
        <f t="shared" si="5"/>
        <v>3620</v>
      </c>
      <c r="E233" s="1">
        <f t="shared" si="6"/>
        <v>104</v>
      </c>
      <c r="F233" s="1">
        <v>104</v>
      </c>
    </row>
    <row r="234" spans="2:6" ht="12.75">
      <c r="B234" s="4">
        <v>40190</v>
      </c>
      <c r="C234" s="1" t="s">
        <v>16</v>
      </c>
      <c r="D234" s="1">
        <f aca="true" t="shared" si="7" ref="D234:D273">SUM(E228:E234)</f>
        <v>3294</v>
      </c>
      <c r="E234" s="1">
        <f t="shared" si="6"/>
        <v>558</v>
      </c>
      <c r="F234" s="1">
        <v>558</v>
      </c>
    </row>
    <row r="235" spans="2:6" ht="12.75">
      <c r="B235" s="4">
        <v>40191</v>
      </c>
      <c r="C235" s="1" t="s">
        <v>17</v>
      </c>
      <c r="D235" s="1">
        <f t="shared" si="7"/>
        <v>3615</v>
      </c>
      <c r="E235" s="1">
        <f t="shared" si="6"/>
        <v>732</v>
      </c>
      <c r="F235" s="1">
        <v>732</v>
      </c>
    </row>
    <row r="236" spans="2:6" ht="12.75">
      <c r="B236" s="4">
        <v>40192</v>
      </c>
      <c r="C236" s="1" t="s">
        <v>18</v>
      </c>
      <c r="D236" s="1">
        <f t="shared" si="7"/>
        <v>3482</v>
      </c>
      <c r="E236" s="1">
        <f t="shared" si="6"/>
        <v>282</v>
      </c>
      <c r="F236" s="1">
        <v>282</v>
      </c>
    </row>
    <row r="237" spans="2:6" ht="12.75">
      <c r="B237" s="4">
        <v>40193</v>
      </c>
      <c r="C237" s="1" t="s">
        <v>19</v>
      </c>
      <c r="D237" s="1">
        <f t="shared" si="7"/>
        <v>3603</v>
      </c>
      <c r="E237" s="1">
        <f t="shared" si="6"/>
        <v>688</v>
      </c>
      <c r="F237" s="1">
        <v>688</v>
      </c>
    </row>
    <row r="238" spans="2:6" ht="12.75">
      <c r="B238" s="4">
        <v>40194</v>
      </c>
      <c r="C238" s="1" t="s">
        <v>20</v>
      </c>
      <c r="D238" s="1">
        <f t="shared" si="7"/>
        <v>3400</v>
      </c>
      <c r="E238" s="1">
        <f t="shared" si="6"/>
        <v>1036</v>
      </c>
      <c r="F238" s="1">
        <v>1036</v>
      </c>
    </row>
    <row r="239" spans="2:6" ht="12.75">
      <c r="B239" s="4">
        <v>40195</v>
      </c>
      <c r="C239" s="1" t="s">
        <v>21</v>
      </c>
      <c r="D239" s="1">
        <f t="shared" si="7"/>
        <v>3400</v>
      </c>
      <c r="E239" s="1">
        <f t="shared" si="6"/>
        <v>0</v>
      </c>
      <c r="F239" s="1">
        <v>0</v>
      </c>
    </row>
    <row r="240" spans="2:6" ht="12.75">
      <c r="B240" s="4">
        <v>40196</v>
      </c>
      <c r="C240" s="1" t="s">
        <v>15</v>
      </c>
      <c r="D240" s="1">
        <f t="shared" si="7"/>
        <v>5171</v>
      </c>
      <c r="E240" s="1">
        <f t="shared" si="6"/>
        <v>1875</v>
      </c>
      <c r="F240" s="1">
        <f>524+1351</f>
        <v>1875</v>
      </c>
    </row>
    <row r="241" spans="2:6" ht="12.75">
      <c r="B241" s="4">
        <v>40197</v>
      </c>
      <c r="C241" s="1" t="s">
        <v>16</v>
      </c>
      <c r="D241" s="1">
        <f t="shared" si="7"/>
        <v>5118</v>
      </c>
      <c r="E241" s="1">
        <f t="shared" si="6"/>
        <v>505</v>
      </c>
      <c r="F241" s="1">
        <v>505</v>
      </c>
    </row>
    <row r="242" spans="2:6" ht="12.75">
      <c r="B242" s="4">
        <v>40198</v>
      </c>
      <c r="C242" s="1" t="s">
        <v>17</v>
      </c>
      <c r="D242" s="1">
        <f t="shared" si="7"/>
        <v>4386</v>
      </c>
      <c r="E242" s="1">
        <f t="shared" si="6"/>
        <v>0</v>
      </c>
      <c r="F242" s="1">
        <v>0</v>
      </c>
    </row>
    <row r="243" spans="2:6" ht="12.75">
      <c r="B243" s="4">
        <v>40199</v>
      </c>
      <c r="C243" s="1" t="s">
        <v>18</v>
      </c>
      <c r="D243" s="1">
        <f t="shared" si="7"/>
        <v>5778</v>
      </c>
      <c r="E243" s="1">
        <f t="shared" si="6"/>
        <v>1674</v>
      </c>
      <c r="F243" s="1">
        <v>1674</v>
      </c>
    </row>
    <row r="244" spans="2:6" ht="12.75">
      <c r="B244" s="4">
        <v>40200</v>
      </c>
      <c r="C244" s="1" t="s">
        <v>19</v>
      </c>
      <c r="D244" s="1">
        <f t="shared" si="7"/>
        <v>6103</v>
      </c>
      <c r="E244" s="1">
        <f t="shared" si="6"/>
        <v>1013</v>
      </c>
      <c r="F244" s="1">
        <v>1013</v>
      </c>
    </row>
    <row r="245" spans="2:6" ht="12.75">
      <c r="B245" s="4">
        <v>40201</v>
      </c>
      <c r="C245" s="1" t="s">
        <v>20</v>
      </c>
      <c r="D245" s="1">
        <f t="shared" si="7"/>
        <v>5236</v>
      </c>
      <c r="E245" s="1">
        <f t="shared" si="6"/>
        <v>169</v>
      </c>
      <c r="F245" s="1">
        <v>169</v>
      </c>
    </row>
    <row r="246" spans="2:6" ht="12.75">
      <c r="B246" s="4">
        <v>40202</v>
      </c>
      <c r="C246" s="1" t="s">
        <v>21</v>
      </c>
      <c r="D246" s="1">
        <f t="shared" si="7"/>
        <v>6788</v>
      </c>
      <c r="E246" s="1">
        <f t="shared" si="6"/>
        <v>1552</v>
      </c>
      <c r="F246" s="1">
        <v>1552</v>
      </c>
    </row>
    <row r="247" spans="2:6" ht="12.75">
      <c r="B247" s="4">
        <v>40203</v>
      </c>
      <c r="C247" s="1" t="s">
        <v>15</v>
      </c>
      <c r="D247" s="1">
        <f t="shared" si="7"/>
        <v>6285</v>
      </c>
      <c r="E247" s="1">
        <f t="shared" si="6"/>
        <v>1372</v>
      </c>
      <c r="F247" s="1">
        <v>1372</v>
      </c>
    </row>
    <row r="248" spans="2:6" ht="12.75">
      <c r="B248" s="4">
        <v>40204</v>
      </c>
      <c r="C248" s="1" t="s">
        <v>16</v>
      </c>
      <c r="D248" s="1">
        <f t="shared" si="7"/>
        <v>6815</v>
      </c>
      <c r="E248" s="1">
        <f t="shared" si="6"/>
        <v>1035</v>
      </c>
      <c r="F248" s="1">
        <v>1035</v>
      </c>
    </row>
    <row r="249" spans="2:6" ht="12.75">
      <c r="B249" s="4">
        <v>40205</v>
      </c>
      <c r="C249" s="1" t="s">
        <v>17</v>
      </c>
      <c r="D249" s="1">
        <f t="shared" si="7"/>
        <v>7352</v>
      </c>
      <c r="E249" s="1">
        <f t="shared" si="6"/>
        <v>537</v>
      </c>
      <c r="F249" s="1">
        <v>537</v>
      </c>
    </row>
    <row r="250" spans="2:6" ht="12.75">
      <c r="B250" s="4">
        <v>40206</v>
      </c>
      <c r="C250" s="1" t="s">
        <v>18</v>
      </c>
      <c r="D250" s="1">
        <f t="shared" si="7"/>
        <v>6478</v>
      </c>
      <c r="E250" s="1">
        <f t="shared" si="6"/>
        <v>800</v>
      </c>
      <c r="F250" s="1">
        <v>800</v>
      </c>
    </row>
    <row r="251" spans="2:6" ht="12.75">
      <c r="B251" s="4">
        <v>40207</v>
      </c>
      <c r="C251" s="1" t="s">
        <v>19</v>
      </c>
      <c r="D251" s="1">
        <f t="shared" si="7"/>
        <v>6129</v>
      </c>
      <c r="E251" s="1">
        <f t="shared" si="6"/>
        <v>664</v>
      </c>
      <c r="F251" s="1">
        <v>664</v>
      </c>
    </row>
    <row r="252" spans="2:6" ht="12.75">
      <c r="B252" s="4">
        <v>40208</v>
      </c>
      <c r="C252" s="1" t="s">
        <v>20</v>
      </c>
      <c r="D252" s="1">
        <f t="shared" si="7"/>
        <v>6920</v>
      </c>
      <c r="E252" s="1">
        <f t="shared" si="6"/>
        <v>960</v>
      </c>
      <c r="F252" s="1">
        <v>960</v>
      </c>
    </row>
    <row r="253" spans="2:6" ht="12.75">
      <c r="B253" s="4">
        <v>40209</v>
      </c>
      <c r="C253" s="1" t="s">
        <v>21</v>
      </c>
      <c r="D253" s="1">
        <f t="shared" si="7"/>
        <v>5368</v>
      </c>
      <c r="E253" s="1">
        <f t="shared" si="6"/>
        <v>0</v>
      </c>
      <c r="F253" s="1">
        <v>0</v>
      </c>
    </row>
    <row r="254" spans="2:6" ht="12.75">
      <c r="B254" s="4">
        <v>40210</v>
      </c>
      <c r="C254" s="1" t="s">
        <v>15</v>
      </c>
      <c r="D254" s="1">
        <f t="shared" si="7"/>
        <v>5547</v>
      </c>
      <c r="E254" s="1">
        <f t="shared" si="6"/>
        <v>1551</v>
      </c>
      <c r="F254" s="1">
        <v>1551</v>
      </c>
    </row>
    <row r="255" spans="2:6" ht="12.75">
      <c r="B255" s="4">
        <v>40211</v>
      </c>
      <c r="C255" s="1" t="s">
        <v>16</v>
      </c>
      <c r="D255" s="1">
        <f t="shared" si="7"/>
        <v>5464</v>
      </c>
      <c r="E255" s="1">
        <f t="shared" si="6"/>
        <v>952</v>
      </c>
      <c r="F255" s="1">
        <v>952</v>
      </c>
    </row>
    <row r="256" spans="2:6" ht="12.75">
      <c r="B256" s="4">
        <v>40212</v>
      </c>
      <c r="C256" s="1" t="s">
        <v>17</v>
      </c>
      <c r="D256" s="1">
        <f t="shared" si="7"/>
        <v>5277</v>
      </c>
      <c r="E256" s="1">
        <f t="shared" si="6"/>
        <v>350</v>
      </c>
      <c r="F256" s="1">
        <v>350</v>
      </c>
    </row>
    <row r="257" spans="2:6" ht="12.75">
      <c r="B257" s="4">
        <v>40213</v>
      </c>
      <c r="C257" s="1" t="s">
        <v>18</v>
      </c>
      <c r="D257" s="1">
        <f t="shared" si="7"/>
        <v>5240</v>
      </c>
      <c r="E257" s="1">
        <f t="shared" si="6"/>
        <v>763</v>
      </c>
      <c r="F257" s="1">
        <v>763</v>
      </c>
    </row>
    <row r="258" spans="2:6" ht="12.75">
      <c r="B258" s="4">
        <v>40214</v>
      </c>
      <c r="C258" s="1" t="s">
        <v>19</v>
      </c>
      <c r="D258" s="1">
        <f t="shared" si="7"/>
        <v>5662</v>
      </c>
      <c r="E258" s="1">
        <f>SUM(F258:IV258)</f>
        <v>1086</v>
      </c>
      <c r="F258" s="1">
        <v>1086</v>
      </c>
    </row>
    <row r="259" spans="2:6" ht="12.75">
      <c r="B259" s="4">
        <v>40215</v>
      </c>
      <c r="C259" s="1" t="s">
        <v>20</v>
      </c>
      <c r="D259" s="1">
        <f t="shared" si="7"/>
        <v>5826</v>
      </c>
      <c r="E259" s="1">
        <f>SUM(F259:IV259)</f>
        <v>1124</v>
      </c>
      <c r="F259" s="1">
        <f>1124</f>
        <v>1124</v>
      </c>
    </row>
    <row r="260" spans="2:6" ht="12.75">
      <c r="B260" s="4">
        <v>40216</v>
      </c>
      <c r="C260" s="1" t="s">
        <v>21</v>
      </c>
      <c r="D260" s="1">
        <f t="shared" si="7"/>
        <v>5826</v>
      </c>
      <c r="E260" s="1">
        <f>SUM(F260:IV260)</f>
        <v>0</v>
      </c>
      <c r="F260" s="1">
        <v>0</v>
      </c>
    </row>
    <row r="261" spans="2:6" ht="12.75">
      <c r="B261" s="4">
        <v>40217</v>
      </c>
      <c r="C261" s="1" t="s">
        <v>15</v>
      </c>
      <c r="D261" s="1">
        <f t="shared" si="7"/>
        <v>6019</v>
      </c>
      <c r="E261" s="1">
        <f aca="true" t="shared" si="8" ref="E261:E273">SUM(F261:IV261)</f>
        <v>1744</v>
      </c>
      <c r="F261" s="1">
        <v>1744</v>
      </c>
    </row>
    <row r="262" spans="2:6" ht="12.75">
      <c r="B262" s="4">
        <v>40218</v>
      </c>
      <c r="C262" s="1" t="s">
        <v>16</v>
      </c>
      <c r="D262" s="1">
        <f t="shared" si="7"/>
        <v>6185</v>
      </c>
      <c r="E262" s="1">
        <f t="shared" si="8"/>
        <v>1118</v>
      </c>
      <c r="F262" s="1">
        <f>274+844</f>
        <v>1118</v>
      </c>
    </row>
    <row r="263" spans="2:6" ht="12.75">
      <c r="B263" s="4">
        <v>40219</v>
      </c>
      <c r="C263" s="1" t="s">
        <v>17</v>
      </c>
      <c r="D263" s="1">
        <f t="shared" si="7"/>
        <v>8349</v>
      </c>
      <c r="E263" s="1">
        <f t="shared" si="8"/>
        <v>2514</v>
      </c>
      <c r="F263" s="1">
        <f>1004+1510</f>
        <v>2514</v>
      </c>
    </row>
    <row r="264" spans="2:6" ht="12.75">
      <c r="B264" s="4">
        <v>40220</v>
      </c>
      <c r="C264" s="1" t="s">
        <v>18</v>
      </c>
      <c r="D264" s="1">
        <f t="shared" si="7"/>
        <v>8354</v>
      </c>
      <c r="E264" s="1">
        <f t="shared" si="8"/>
        <v>768</v>
      </c>
      <c r="F264" s="1">
        <f>768</f>
        <v>768</v>
      </c>
    </row>
    <row r="265" spans="2:6" ht="12.75">
      <c r="B265" s="4">
        <v>40221</v>
      </c>
      <c r="C265" s="1" t="s">
        <v>19</v>
      </c>
      <c r="D265" s="1">
        <f t="shared" si="7"/>
        <v>8802</v>
      </c>
      <c r="E265" s="1">
        <f t="shared" si="8"/>
        <v>1534</v>
      </c>
      <c r="F265" s="1">
        <f>291+1243</f>
        <v>1534</v>
      </c>
    </row>
    <row r="266" spans="2:7" ht="12.75">
      <c r="B266" s="4">
        <v>40222</v>
      </c>
      <c r="C266" s="1" t="s">
        <v>20</v>
      </c>
      <c r="D266" s="1">
        <f t="shared" si="7"/>
        <v>8025</v>
      </c>
      <c r="E266" s="1">
        <f t="shared" si="8"/>
        <v>347</v>
      </c>
      <c r="F266" s="1">
        <v>247</v>
      </c>
      <c r="G266" s="1">
        <v>100</v>
      </c>
    </row>
    <row r="267" spans="2:6" ht="12.75">
      <c r="B267" s="4">
        <v>40223</v>
      </c>
      <c r="C267" s="1" t="s">
        <v>21</v>
      </c>
      <c r="D267" s="1">
        <f t="shared" si="7"/>
        <v>8025</v>
      </c>
      <c r="E267" s="1">
        <f t="shared" si="8"/>
        <v>0</v>
      </c>
      <c r="F267" s="1">
        <v>0</v>
      </c>
    </row>
    <row r="268" spans="2:6" ht="12.75">
      <c r="B268" s="4">
        <v>40224</v>
      </c>
      <c r="C268" s="1" t="s">
        <v>15</v>
      </c>
      <c r="D268" s="1">
        <f t="shared" si="7"/>
        <v>7015</v>
      </c>
      <c r="E268" s="1">
        <f t="shared" si="8"/>
        <v>734</v>
      </c>
      <c r="F268" s="1">
        <v>734</v>
      </c>
    </row>
    <row r="269" spans="2:6" ht="12.75">
      <c r="B269" s="4">
        <v>40225</v>
      </c>
      <c r="C269" s="1" t="s">
        <v>16</v>
      </c>
      <c r="D269" s="1">
        <f t="shared" si="7"/>
        <v>7170</v>
      </c>
      <c r="E269" s="1">
        <f t="shared" si="8"/>
        <v>1273</v>
      </c>
      <c r="F269" s="1">
        <v>1273</v>
      </c>
    </row>
    <row r="270" spans="2:6" ht="12.75">
      <c r="B270" s="4">
        <v>40226</v>
      </c>
      <c r="C270" s="1" t="s">
        <v>17</v>
      </c>
      <c r="D270" s="1">
        <f t="shared" si="7"/>
        <v>6226</v>
      </c>
      <c r="E270" s="1">
        <f t="shared" si="8"/>
        <v>1570</v>
      </c>
      <c r="F270" s="1">
        <v>1570</v>
      </c>
    </row>
    <row r="271" spans="2:6" ht="12.75">
      <c r="B271" s="4">
        <v>40227</v>
      </c>
      <c r="C271" s="1" t="s">
        <v>18</v>
      </c>
      <c r="D271" s="1">
        <f t="shared" si="7"/>
        <v>5831</v>
      </c>
      <c r="E271" s="1">
        <f t="shared" si="8"/>
        <v>373</v>
      </c>
      <c r="F271" s="1">
        <v>373</v>
      </c>
    </row>
    <row r="272" spans="2:7" ht="12.75">
      <c r="B272" s="4">
        <v>40228</v>
      </c>
      <c r="C272" s="1" t="s">
        <v>19</v>
      </c>
      <c r="D272" s="1">
        <f t="shared" si="7"/>
        <v>5044</v>
      </c>
      <c r="E272" s="1">
        <f t="shared" si="8"/>
        <v>747</v>
      </c>
      <c r="F272" s="1">
        <f>697</f>
        <v>697</v>
      </c>
      <c r="G272" s="1">
        <v>50</v>
      </c>
    </row>
    <row r="273" spans="2:6" ht="12.75">
      <c r="B273" s="4">
        <v>40229</v>
      </c>
      <c r="C273" s="1" t="s">
        <v>20</v>
      </c>
      <c r="D273" s="1">
        <f t="shared" si="7"/>
        <v>7007</v>
      </c>
      <c r="E273" s="1">
        <f t="shared" si="8"/>
        <v>2310</v>
      </c>
      <c r="F273" s="1">
        <v>2310</v>
      </c>
    </row>
    <row r="274" spans="2:6" ht="12.75">
      <c r="B274" s="4">
        <v>40230</v>
      </c>
      <c r="C274" s="1" t="s">
        <v>21</v>
      </c>
      <c r="D274" s="1">
        <f>SUM(E268:E274)</f>
        <v>7007</v>
      </c>
      <c r="E274" s="1">
        <f>SUM(F274:IV274)</f>
        <v>0</v>
      </c>
      <c r="F274" s="1">
        <v>0</v>
      </c>
    </row>
    <row r="275" spans="2:7" ht="12.75">
      <c r="B275" s="4">
        <v>40231</v>
      </c>
      <c r="C275" s="1" t="s">
        <v>15</v>
      </c>
      <c r="D275" s="1">
        <f>SUM(E269:E275)</f>
        <v>7751</v>
      </c>
      <c r="E275" s="1">
        <f>SUM(F275:IV275)</f>
        <v>1478</v>
      </c>
      <c r="F275" s="1">
        <v>1428</v>
      </c>
      <c r="G275" s="1">
        <v>50</v>
      </c>
    </row>
    <row r="276" spans="2:6" ht="12.75">
      <c r="B276" s="4">
        <v>40232</v>
      </c>
      <c r="C276" s="1" t="s">
        <v>16</v>
      </c>
      <c r="D276" s="1">
        <f>SUM(E270:E276)</f>
        <v>8159</v>
      </c>
      <c r="E276" s="1">
        <f>SUM(F276:IV276)</f>
        <v>1681</v>
      </c>
      <c r="F276" s="1">
        <v>1681</v>
      </c>
    </row>
    <row r="277" spans="2:7" ht="12.75">
      <c r="B277" s="4">
        <v>40233</v>
      </c>
      <c r="C277" s="1" t="s">
        <v>17</v>
      </c>
      <c r="D277" s="1">
        <f>SUM(E271:E277)</f>
        <v>7678</v>
      </c>
      <c r="E277" s="1">
        <f>SUM(F277:IV277)</f>
        <v>1089</v>
      </c>
      <c r="F277" s="1">
        <f>1039</f>
        <v>1039</v>
      </c>
      <c r="G277" s="1">
        <v>50</v>
      </c>
    </row>
    <row r="278" spans="2:6" ht="12.75">
      <c r="B278" s="4">
        <v>40234</v>
      </c>
      <c r="C278" s="1" t="s">
        <v>18</v>
      </c>
      <c r="D278" s="1">
        <f>SUM(E272:E278)</f>
        <v>8300</v>
      </c>
      <c r="E278" s="1">
        <f>SUM(F278:IV278)</f>
        <v>995</v>
      </c>
      <c r="F278" s="1">
        <v>995</v>
      </c>
    </row>
    <row r="279" spans="2:6" ht="12.75">
      <c r="B279" s="4">
        <v>40235</v>
      </c>
      <c r="C279" s="1" t="s">
        <v>19</v>
      </c>
      <c r="D279" s="1">
        <f>SUM(E273:E279)</f>
        <v>8575</v>
      </c>
      <c r="E279" s="1">
        <f>SUM(F279:IV279)</f>
        <v>1022</v>
      </c>
      <c r="F279" s="1">
        <v>1022</v>
      </c>
    </row>
    <row r="280" spans="2:5" ht="12.75">
      <c r="B280" s="4">
        <v>40236</v>
      </c>
      <c r="C280" s="1" t="s">
        <v>20</v>
      </c>
      <c r="D280" s="1">
        <f>SUM(E274:E280)</f>
        <v>6265</v>
      </c>
      <c r="E280" s="1">
        <f>SUM(F280:IV280)</f>
        <v>0</v>
      </c>
    </row>
    <row r="281" spans="2:5" ht="12.75">
      <c r="B281" s="4">
        <v>40237</v>
      </c>
      <c r="C281" s="1" t="s">
        <v>21</v>
      </c>
      <c r="D281" s="1">
        <f>SUM(E275:E281)</f>
        <v>6265</v>
      </c>
      <c r="E281" s="1">
        <f>SUM(F281:IV281)</f>
        <v>0</v>
      </c>
    </row>
    <row r="282" spans="2:3" ht="12.75">
      <c r="B282" s="4">
        <v>40238</v>
      </c>
      <c r="C282" s="1" t="s">
        <v>15</v>
      </c>
    </row>
    <row r="283" spans="2:3" ht="12.75">
      <c r="B283" s="4">
        <v>40239</v>
      </c>
      <c r="C283" s="1" t="s">
        <v>16</v>
      </c>
    </row>
    <row r="284" spans="2:3" ht="12.75">
      <c r="B284" s="4">
        <v>40240</v>
      </c>
      <c r="C284" s="1" t="s">
        <v>17</v>
      </c>
    </row>
    <row r="285" spans="2:3" ht="12.75">
      <c r="B285" s="4">
        <v>40241</v>
      </c>
      <c r="C285" s="1" t="s">
        <v>18</v>
      </c>
    </row>
    <row r="286" spans="2:6" ht="12.75">
      <c r="B286" s="4">
        <v>40242</v>
      </c>
      <c r="C286" s="1" t="s">
        <v>19</v>
      </c>
      <c r="F286" s="1">
        <f>SUM(E2:E281)</f>
        <v>422009</v>
      </c>
    </row>
    <row r="287" spans="2:3" ht="12.75">
      <c r="B287" s="4">
        <v>40243</v>
      </c>
      <c r="C287" s="1" t="s">
        <v>20</v>
      </c>
    </row>
    <row r="288" spans="2:3" ht="12.75">
      <c r="B288" s="4">
        <v>40244</v>
      </c>
      <c r="C288" s="1" t="s">
        <v>21</v>
      </c>
    </row>
    <row r="289" ht="12.75">
      <c r="B289" s="4">
        <v>40245</v>
      </c>
    </row>
    <row r="290" ht="12.75">
      <c r="B290" s="4">
        <v>40246</v>
      </c>
    </row>
    <row r="291" ht="12.75">
      <c r="B291" s="4">
        <v>40247</v>
      </c>
    </row>
    <row r="292" ht="12.75">
      <c r="B292" s="4">
        <v>40248</v>
      </c>
    </row>
    <row r="293" ht="12.75">
      <c r="B293" s="4">
        <v>40249</v>
      </c>
    </row>
    <row r="294" ht="12.75">
      <c r="B294" s="4">
        <v>40250</v>
      </c>
    </row>
    <row r="295" ht="12.75">
      <c r="B295" s="4">
        <v>40251</v>
      </c>
    </row>
    <row r="296" ht="12.75">
      <c r="B296" s="4">
        <v>40252</v>
      </c>
    </row>
    <row r="297" ht="12.75">
      <c r="B297" s="4">
        <v>40253</v>
      </c>
    </row>
    <row r="298" ht="12.75">
      <c r="B298" s="4">
        <v>40254</v>
      </c>
    </row>
    <row r="299" ht="12.75">
      <c r="B299" s="4">
        <v>40255</v>
      </c>
    </row>
    <row r="300" ht="12.75">
      <c r="B300" s="4">
        <v>40256</v>
      </c>
    </row>
    <row r="301" ht="12.75">
      <c r="B301" s="4">
        <v>40257</v>
      </c>
    </row>
    <row r="302" ht="12.75">
      <c r="B302" s="4">
        <v>40258</v>
      </c>
    </row>
    <row r="303" ht="12.75">
      <c r="B303" s="4">
        <v>40259</v>
      </c>
    </row>
    <row r="304" ht="12.75">
      <c r="B304" s="4">
        <v>40260</v>
      </c>
    </row>
    <row r="305" ht="12.75">
      <c r="B305" s="4">
        <v>40261</v>
      </c>
    </row>
    <row r="306" ht="12.75">
      <c r="B306" s="4">
        <v>40262</v>
      </c>
    </row>
    <row r="307" ht="12.75">
      <c r="B307" s="4">
        <v>40263</v>
      </c>
    </row>
    <row r="308" ht="12.75">
      <c r="B308" s="4">
        <v>40264</v>
      </c>
    </row>
    <row r="309" ht="12.75">
      <c r="B309" s="4">
        <v>40265</v>
      </c>
    </row>
    <row r="310" ht="12.75">
      <c r="B310" s="4">
        <v>40266</v>
      </c>
    </row>
    <row r="311" ht="12.75">
      <c r="B311" s="4">
        <v>40267</v>
      </c>
    </row>
    <row r="312" ht="12.75">
      <c r="B312" s="4">
        <v>40268</v>
      </c>
    </row>
    <row r="313" ht="12.75">
      <c r="B313" s="4">
        <v>40269</v>
      </c>
    </row>
    <row r="314" ht="12.75">
      <c r="B314" s="4">
        <v>40270</v>
      </c>
    </row>
    <row r="315" ht="12.75">
      <c r="B315" s="4">
        <v>40271</v>
      </c>
    </row>
    <row r="316" ht="12.75">
      <c r="B316" s="4">
        <v>40272</v>
      </c>
    </row>
    <row r="317" ht="12.75">
      <c r="B317" s="4">
        <v>40273</v>
      </c>
    </row>
    <row r="318" ht="12.75">
      <c r="B318" s="4">
        <v>40274</v>
      </c>
    </row>
    <row r="319" ht="12.75">
      <c r="B319" s="4">
        <v>40275</v>
      </c>
    </row>
    <row r="320" ht="12.75">
      <c r="B320" s="4">
        <v>40276</v>
      </c>
    </row>
    <row r="321" ht="12.75">
      <c r="B321" s="4">
        <v>40277</v>
      </c>
    </row>
    <row r="322" ht="12.75">
      <c r="B322" s="4">
        <v>40278</v>
      </c>
    </row>
    <row r="323" ht="12.75">
      <c r="B323" s="4">
        <v>40279</v>
      </c>
    </row>
    <row r="324" ht="12.75">
      <c r="B324" s="4">
        <v>40280</v>
      </c>
    </row>
    <row r="325" ht="12.75">
      <c r="B325" s="4">
        <v>40281</v>
      </c>
    </row>
    <row r="326" ht="12.75">
      <c r="B326" s="4">
        <v>40282</v>
      </c>
    </row>
    <row r="327" ht="12.75">
      <c r="B327" s="4">
        <v>40283</v>
      </c>
    </row>
    <row r="328" ht="12.75">
      <c r="B328" s="4">
        <v>40284</v>
      </c>
    </row>
    <row r="329" ht="12.75">
      <c r="B329" s="4">
        <v>40285</v>
      </c>
    </row>
    <row r="330" ht="12.75">
      <c r="B330" s="4">
        <v>40286</v>
      </c>
    </row>
    <row r="331" ht="12.75">
      <c r="B331" s="4">
        <v>40287</v>
      </c>
    </row>
    <row r="332" ht="12.75">
      <c r="B332" s="4">
        <v>40288</v>
      </c>
    </row>
    <row r="333" ht="12.75">
      <c r="B333" s="4">
        <v>40289</v>
      </c>
    </row>
    <row r="334" ht="12.75">
      <c r="B334" s="4">
        <v>40290</v>
      </c>
    </row>
    <row r="335" ht="12.75">
      <c r="B335" s="4">
        <v>40291</v>
      </c>
    </row>
    <row r="336" ht="12.75">
      <c r="B336" s="4">
        <v>40292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2010-02-27T07:00:22Z</dcterms:modified>
  <cp:category/>
  <cp:version/>
  <cp:contentType/>
  <cp:contentStatus/>
  <cp:revision>1</cp:revision>
</cp:coreProperties>
</file>